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490" windowHeight="3315" firstSheet="12" activeTab="18"/>
  </bookViews>
  <sheets>
    <sheet name="EK-I" sheetId="11" r:id="rId1"/>
    <sheet name="Sayfa1" sheetId="12" r:id="rId2"/>
    <sheet name="EK II-A-MERKEZ" sheetId="2" r:id="rId3"/>
    <sheet name="EK II-A-DİYADİN" sheetId="13" r:id="rId4"/>
    <sheet name="EK II-A-DOĞUBAYAZIT" sheetId="14" r:id="rId5"/>
    <sheet name="EK II-A-ELEŞKİRT" sheetId="15" r:id="rId6"/>
    <sheet name="EK II-A-HAMUR" sheetId="16" r:id="rId7"/>
    <sheet name="EK II-A-PATNOS" sheetId="17" r:id="rId8"/>
    <sheet name="EK II-A-TAŞLIÇAY" sheetId="18" r:id="rId9"/>
    <sheet name="EK II-A-TUTAK" sheetId="19" r:id="rId10"/>
    <sheet name="EK II-B-MERKEZ" sheetId="9" r:id="rId11"/>
    <sheet name="EK II-B-DİYADİN" sheetId="20" r:id="rId12"/>
    <sheet name="EK II-B-DOĞUBAYAZIT" sheetId="21" r:id="rId13"/>
    <sheet name="EK II-B-ELEŞKİRT" sheetId="22" r:id="rId14"/>
    <sheet name="EK II-B-HAMUR" sheetId="23" r:id="rId15"/>
    <sheet name="EK II-B-PATNOS" sheetId="24" r:id="rId16"/>
    <sheet name="EK II-B-TAŞLIÇAY" sheetId="25" r:id="rId17"/>
    <sheet name="EK II-B-TUTAK" sheetId="26" r:id="rId18"/>
    <sheet name="EK V" sheetId="6" r:id="rId19"/>
  </sheets>
  <externalReferences>
    <externalReference r:id="rId20"/>
    <externalReference r:id="rId21"/>
  </externalReferences>
  <definedNames>
    <definedName name="__123Graph_X" localSheetId="2" hidden="1">'[1]39'!#REF!</definedName>
    <definedName name="__123Graph_X" localSheetId="10" hidden="1">'[1]39'!#REF!</definedName>
    <definedName name="__123Graph_X" localSheetId="18" hidden="1">'[1]39'!#REF!</definedName>
    <definedName name="__123Graph_X" localSheetId="0" hidden="1">'[2]39'!#REF!</definedName>
    <definedName name="__123Graph_X" hidden="1">'[2]39'!#REF!</definedName>
    <definedName name="_xlnm._FilterDatabase" localSheetId="0" hidden="1">'EK-I'!$A$3:$E$3</definedName>
    <definedName name="_Key1" localSheetId="2" hidden="1">'[1]29'!#REF!</definedName>
    <definedName name="_Key1" localSheetId="10" hidden="1">'[1]29'!#REF!</definedName>
    <definedName name="_Key1" localSheetId="18" hidden="1">'[1]29'!#REF!</definedName>
    <definedName name="_Key1" localSheetId="0" hidden="1">'[2]29'!#REF!</definedName>
    <definedName name="_Key1" hidden="1">'[2]29'!#REF!</definedName>
    <definedName name="_Order1" hidden="1">255</definedName>
    <definedName name="_Sort" localSheetId="2" hidden="1">'[1]29'!#REF!</definedName>
    <definedName name="_Sort" localSheetId="10" hidden="1">'[1]29'!#REF!</definedName>
    <definedName name="_Sort" localSheetId="18" hidden="1">'[1]29'!#REF!</definedName>
    <definedName name="_Sort" localSheetId="0" hidden="1">'[2]29'!#REF!</definedName>
    <definedName name="_Sort" hidden="1">'[2]29'!#REF!</definedName>
    <definedName name="es" localSheetId="2" hidden="1">{"'Tablo I-C Analiz'!$A$2:$AY$62"}</definedName>
    <definedName name="es" localSheetId="10" hidden="1">{"'Tablo I-C Analiz'!$A$2:$AY$62"}</definedName>
    <definedName name="es" localSheetId="18" hidden="1">{"'Tablo I-C Analiz'!$A$2:$AY$62"}</definedName>
    <definedName name="es" hidden="1">{"'Tablo I-C Analiz'!$A$2:$AY$62"}</definedName>
    <definedName name="html" localSheetId="2" hidden="1">{"'Tablo I-C Analiz'!$A$2:$AY$62"}</definedName>
    <definedName name="html" localSheetId="10" hidden="1">{"'Tablo I-C Analiz'!$A$2:$AY$62"}</definedName>
    <definedName name="html" localSheetId="18" hidden="1">{"'Tablo I-C Analiz'!$A$2:$AY$62"}</definedName>
    <definedName name="html" hidden="1">{"'Tablo I-C Analiz'!$A$2:$AY$62"}</definedName>
    <definedName name="HTML_CodePage" hidden="1">1254</definedName>
    <definedName name="HTML_Control" localSheetId="2" hidden="1">{"'Tablo I-C Analiz'!$A$2:$AY$62"}</definedName>
    <definedName name="HTML_Control" localSheetId="10" hidden="1">{"'Tablo I-C Analiz'!$A$2:$AY$62"}</definedName>
    <definedName name="HTML_Control" localSheetId="18" hidden="1">{"'Tablo I-C Analiz'!$A$2:$AY$62"}</definedName>
    <definedName name="HTML_Control" hidden="1">{"'Tablo I-C Analiz'!$A$2:$AY$62"}</definedName>
    <definedName name="HTML_Description" hidden="1">""</definedName>
    <definedName name="HTML_Email" hidden="1">""</definedName>
    <definedName name="HTML_Header" hidden="1">"Tablo I-C Analiz"</definedName>
    <definedName name="HTML_LastUpdate" hidden="1">"21.12.2000"</definedName>
    <definedName name="HTML_LineAfter" hidden="1">TRUE</definedName>
    <definedName name="HTML_LineBefore" hidden="1">TRUE</definedName>
    <definedName name="HTML_Name" hidden="1">"Kubilay YILMAZ"</definedName>
    <definedName name="HTML_OBDlg2" hidden="1">TRUE</definedName>
    <definedName name="HTML_OBDlg4" hidden="1">TRUE</definedName>
    <definedName name="HTML_OS" hidden="1">0</definedName>
    <definedName name="HTML_PathFile" hidden="1">"C:\MBRM\MyHTML.htm"</definedName>
    <definedName name="HTML_Title" hidden="1">"Hepsi"</definedName>
    <definedName name="i" localSheetId="2" hidden="1">{"'Tablo I-C Analiz'!$A$2:$AY$62"}</definedName>
    <definedName name="i" localSheetId="10" hidden="1">{"'Tablo I-C Analiz'!$A$2:$AY$62"}</definedName>
    <definedName name="i" localSheetId="18" hidden="1">{"'Tablo I-C Analiz'!$A$2:$AY$62"}</definedName>
    <definedName name="i" hidden="1">{"'Tablo I-C Analiz'!$A$2:$AY$62"}</definedName>
    <definedName name="MYB" localSheetId="2" hidden="1">{"'Tablo I-C Analiz'!$A$2:$AY$62"}</definedName>
    <definedName name="MYB" localSheetId="10" hidden="1">{"'Tablo I-C Analiz'!$A$2:$AY$62"}</definedName>
    <definedName name="MYB" localSheetId="18" hidden="1">{"'Tablo I-C Analiz'!$A$2:$AY$62"}</definedName>
    <definedName name="MYB" hidden="1">{"'Tablo I-C Analiz'!$A$2:$AY$62"}</definedName>
    <definedName name="projeler" localSheetId="2" hidden="1">{"'Tablo I-C Analiz'!$A$2:$AY$62"}</definedName>
    <definedName name="projeler" localSheetId="10" hidden="1">{"'Tablo I-C Analiz'!$A$2:$AY$62"}</definedName>
    <definedName name="projeler" localSheetId="18" hidden="1">{"'Tablo I-C Analiz'!$A$2:$AY$62"}</definedName>
    <definedName name="projeler" hidden="1">{"'Tablo I-C Analiz'!$A$2:$AY$62"}</definedName>
    <definedName name="_xlnm.Print_Area" localSheetId="3">'EK II-A-DİYADİN'!$B$2:$K$110</definedName>
    <definedName name="_xlnm.Print_Area" localSheetId="4">'EK II-A-DOĞUBAYAZIT'!$B$2:$K$108</definedName>
    <definedName name="_xlnm.Print_Area" localSheetId="5">'EK II-A-ELEŞKİRT'!$B$2:$K$108</definedName>
    <definedName name="_xlnm.Print_Area" localSheetId="6">'EK II-A-HAMUR'!$B$2:$K$108</definedName>
    <definedName name="_xlnm.Print_Area" localSheetId="2">'EK II-A-MERKEZ'!$B$2:$K$110</definedName>
    <definedName name="_xlnm.Print_Area" localSheetId="7">'EK II-A-PATNOS'!$B$2:$K$124</definedName>
    <definedName name="_xlnm.Print_Area" localSheetId="8">'EK II-A-TAŞLIÇAY'!$B$2:$K$108</definedName>
    <definedName name="_xlnm.Print_Area" localSheetId="9">'EK II-A-TUTAK'!$B$2:$K$114</definedName>
    <definedName name="_xlnm.Print_Area" localSheetId="11">'EK II-B-DİYADİN'!$B$2:$K$70</definedName>
    <definedName name="_xlnm.Print_Area" localSheetId="12">'EK II-B-DOĞUBAYAZIT'!$B$2:$K$70</definedName>
    <definedName name="_xlnm.Print_Area" localSheetId="13">'EK II-B-ELEŞKİRT'!$B$2:$K$70</definedName>
    <definedName name="_xlnm.Print_Area" localSheetId="14">'EK II-B-HAMUR'!$B$2:$K$66</definedName>
    <definedName name="_xlnm.Print_Area" localSheetId="10">'EK II-B-MERKEZ'!$B$2:$K$70</definedName>
    <definedName name="_xlnm.Print_Area" localSheetId="15">'EK II-B-PATNOS'!$B$2:$K$70</definedName>
    <definedName name="_xlnm.Print_Area" localSheetId="16">'EK II-B-TAŞLIÇAY'!$B$2:$K$70</definedName>
    <definedName name="_xlnm.Print_Area" localSheetId="17">'EK II-B-TUTAK'!$B$2:$K$67</definedName>
    <definedName name="_xlnm.Print_Area" localSheetId="0">'EK-I'!$A$1:$E$12</definedName>
    <definedName name="_xlnm.Print_Titles" localSheetId="0">'EK-I'!$2:$3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9"/>
  <c r="I19" i="6"/>
  <c r="I18"/>
  <c r="J23" i="24"/>
  <c r="F23"/>
  <c r="F21" i="17"/>
  <c r="J21"/>
  <c r="I59"/>
  <c r="J24" i="6"/>
  <c r="I24"/>
  <c r="H18"/>
  <c r="J23" i="9"/>
  <c r="F23"/>
  <c r="J19" i="2"/>
  <c r="F19"/>
  <c r="I45"/>
  <c r="J89" i="13"/>
  <c r="J23" i="25"/>
  <c r="F23"/>
  <c r="J19" i="18"/>
  <c r="F19"/>
  <c r="I43"/>
  <c r="J23" i="21"/>
  <c r="F23"/>
  <c r="F19" i="14"/>
  <c r="I43"/>
  <c r="F19" i="23"/>
  <c r="J19"/>
  <c r="F18" i="16"/>
  <c r="J18"/>
  <c r="F19" i="13"/>
  <c r="F23" i="20"/>
  <c r="J23"/>
  <c r="J19" i="13"/>
  <c r="J20" i="26"/>
  <c r="I45" i="13"/>
  <c r="F19" i="19"/>
  <c r="F20" i="26"/>
  <c r="F23" i="22"/>
  <c r="F19" i="15"/>
  <c r="H69" i="22"/>
  <c r="J23"/>
  <c r="J106" i="15"/>
  <c r="J87"/>
  <c r="J19"/>
  <c r="J19" i="19"/>
  <c r="J56" i="26"/>
  <c r="I49"/>
  <c r="J49"/>
  <c r="J59" i="25"/>
  <c r="I52"/>
  <c r="J52"/>
  <c r="J100" i="19"/>
  <c r="I93"/>
  <c r="J93"/>
  <c r="J94" i="18"/>
  <c r="I87"/>
  <c r="J87"/>
  <c r="J59" i="24"/>
  <c r="I52"/>
  <c r="J52"/>
  <c r="J110" i="17"/>
  <c r="I103"/>
  <c r="J103"/>
  <c r="J55" i="23"/>
  <c r="I48"/>
  <c r="J48"/>
  <c r="J94" i="16"/>
  <c r="I87"/>
  <c r="J87"/>
  <c r="J59" i="22"/>
  <c r="I52"/>
  <c r="J52"/>
  <c r="J94" i="15"/>
  <c r="I87"/>
  <c r="J59" i="21"/>
  <c r="I52"/>
  <c r="J52"/>
  <c r="J94" i="14"/>
  <c r="I88"/>
  <c r="J88"/>
  <c r="J59" i="20"/>
  <c r="I52"/>
  <c r="J52"/>
  <c r="J59" i="9"/>
  <c r="J52"/>
  <c r="I52"/>
  <c r="J96" i="13"/>
  <c r="J96" i="2" l="1"/>
  <c r="J89" l="1"/>
  <c r="I89"/>
  <c r="J65" i="26"/>
  <c r="I65"/>
  <c r="H65"/>
  <c r="J68" i="25"/>
  <c r="I68"/>
  <c r="H68"/>
  <c r="J68" i="24"/>
  <c r="I68"/>
  <c r="H68"/>
  <c r="J64" i="23"/>
  <c r="J68" i="22"/>
  <c r="H68"/>
  <c r="J68" i="21"/>
  <c r="I68"/>
  <c r="H68"/>
  <c r="J68" i="20"/>
  <c r="I68"/>
  <c r="H68"/>
  <c r="H69" s="1"/>
  <c r="J112" i="19"/>
  <c r="I112"/>
  <c r="H112"/>
  <c r="J106" i="18"/>
  <c r="I106"/>
  <c r="H106"/>
  <c r="J122" i="17"/>
  <c r="I122"/>
  <c r="H122"/>
  <c r="J106" i="16"/>
  <c r="I106"/>
  <c r="H106"/>
  <c r="H106" i="15"/>
  <c r="J106" i="14"/>
  <c r="I106"/>
  <c r="H106"/>
  <c r="J108" i="13"/>
  <c r="H108"/>
  <c r="D5" i="12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4"/>
  <c r="H66" i="26" l="1"/>
  <c r="H69" i="25"/>
  <c r="H113" i="19"/>
  <c r="H107" i="18"/>
  <c r="H69" i="24"/>
  <c r="H123" i="17"/>
  <c r="H107" i="16"/>
  <c r="H69" i="21"/>
  <c r="H107" i="14"/>
  <c r="H109" i="13"/>
  <c r="E476" i="11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K32" i="6" l="1"/>
  <c r="K31"/>
  <c r="K30"/>
  <c r="K29"/>
  <c r="K28"/>
  <c r="K27"/>
  <c r="K24"/>
  <c r="K23"/>
  <c r="K22"/>
  <c r="K18"/>
  <c r="J108" i="2" l="1"/>
  <c r="I108"/>
  <c r="H108"/>
  <c r="H109" l="1"/>
  <c r="H33" i="6"/>
  <c r="I33"/>
  <c r="J33"/>
  <c r="J25"/>
  <c r="I25"/>
  <c r="H25"/>
  <c r="H34" s="1"/>
  <c r="K20"/>
  <c r="K21"/>
  <c r="K19"/>
  <c r="J68" i="9"/>
  <c r="I68"/>
  <c r="H68"/>
  <c r="H69" s="1"/>
  <c r="I34" i="6" l="1"/>
  <c r="K33"/>
  <c r="K25"/>
  <c r="J34"/>
  <c r="K34" l="1"/>
</calcChain>
</file>

<file path=xl/sharedStrings.xml><?xml version="1.0" encoding="utf-8"?>
<sst xmlns="http://schemas.openxmlformats.org/spreadsheetml/2006/main" count="2882" uniqueCount="796">
  <si>
    <t>İL</t>
  </si>
  <si>
    <t>İLÇE</t>
  </si>
  <si>
    <t>2017 ÖDENEĞİ</t>
  </si>
  <si>
    <t>TOPLAM</t>
  </si>
  <si>
    <t>ADIYAMAN</t>
  </si>
  <si>
    <t>MERKEZ</t>
  </si>
  <si>
    <t>AFYONKARAHİSAR</t>
  </si>
  <si>
    <t>BAYAT</t>
  </si>
  <si>
    <t>AĞRI</t>
  </si>
  <si>
    <t>DİYADİN</t>
  </si>
  <si>
    <t>DOĞUBEYAZIT</t>
  </si>
  <si>
    <t>ELEŞKİRT</t>
  </si>
  <si>
    <t>HAMUR</t>
  </si>
  <si>
    <t>PATNOS</t>
  </si>
  <si>
    <t>TAŞLIÇAY</t>
  </si>
  <si>
    <t>TUTAK</t>
  </si>
  <si>
    <t>AKSARAY</t>
  </si>
  <si>
    <t>AĞAÇÖREN</t>
  </si>
  <si>
    <t>ESKİL</t>
  </si>
  <si>
    <t>GÜLAĞAÇ</t>
  </si>
  <si>
    <t>GÜZELYURT</t>
  </si>
  <si>
    <t>ORTAKÖY</t>
  </si>
  <si>
    <t>SARIYAHŞİ</t>
  </si>
  <si>
    <t>AMASYA</t>
  </si>
  <si>
    <t>GÖYNÜCEK</t>
  </si>
  <si>
    <t>GÜMÜŞHACIKÖY</t>
  </si>
  <si>
    <t>HAMAMÖZÜ</t>
  </si>
  <si>
    <t>MERZİFON</t>
  </si>
  <si>
    <t>SULUOVA</t>
  </si>
  <si>
    <t>TAŞOVA</t>
  </si>
  <si>
    <t>ARDAHAN</t>
  </si>
  <si>
    <t>ÇILDIR</t>
  </si>
  <si>
    <t>DAMAL</t>
  </si>
  <si>
    <t>GÖLE</t>
  </si>
  <si>
    <t>HANAK</t>
  </si>
  <si>
    <t>POSOF</t>
  </si>
  <si>
    <t>ARTVİN</t>
  </si>
  <si>
    <t>ARDANUÇ</t>
  </si>
  <si>
    <t>ARHAVİ</t>
  </si>
  <si>
    <t>BORÇKA</t>
  </si>
  <si>
    <t>HOPA</t>
  </si>
  <si>
    <t>MURGUL</t>
  </si>
  <si>
    <t>ŞAVŞAT</t>
  </si>
  <si>
    <t>YUSUFELİ</t>
  </si>
  <si>
    <t>BARTIN</t>
  </si>
  <si>
    <t>AMASRA</t>
  </si>
  <si>
    <t>KURUCAŞİLE</t>
  </si>
  <si>
    <t>ULUS</t>
  </si>
  <si>
    <t>BATMAN</t>
  </si>
  <si>
    <t>BEŞİRİ</t>
  </si>
  <si>
    <t>GERCÜŞ</t>
  </si>
  <si>
    <t>HASANKEYF</t>
  </si>
  <si>
    <t>KOZLUK</t>
  </si>
  <si>
    <t>SASON</t>
  </si>
  <si>
    <t>BAYBURT</t>
  </si>
  <si>
    <t>AYDINTEPE</t>
  </si>
  <si>
    <t>DEMİRÖZÜ</t>
  </si>
  <si>
    <t>BİLECİK</t>
  </si>
  <si>
    <t>BOZÜYÜK</t>
  </si>
  <si>
    <t>GÖLPAZARI</t>
  </si>
  <si>
    <t>İNHİSAR</t>
  </si>
  <si>
    <t>OSMANELİ</t>
  </si>
  <si>
    <t>PAZARYERİ</t>
  </si>
  <si>
    <t>SÖĞÜT</t>
  </si>
  <si>
    <t>YENİPAZAR</t>
  </si>
  <si>
    <t>BİNGÖL</t>
  </si>
  <si>
    <t>ADAKLI</t>
  </si>
  <si>
    <t>GENÇ</t>
  </si>
  <si>
    <t>KARLIOVA</t>
  </si>
  <si>
    <t>KİĞI</t>
  </si>
  <si>
    <t>SOLHAN</t>
  </si>
  <si>
    <t>YAYLADERE</t>
  </si>
  <si>
    <t>YEDİSU</t>
  </si>
  <si>
    <t>BİTLİS</t>
  </si>
  <si>
    <t>ADİLCEVAZ</t>
  </si>
  <si>
    <t>AHLAT</t>
  </si>
  <si>
    <t>GÜROYMAK</t>
  </si>
  <si>
    <t>HİZAN</t>
  </si>
  <si>
    <t>MUTKİ</t>
  </si>
  <si>
    <t>TATVAN</t>
  </si>
  <si>
    <t>BOLU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</si>
  <si>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</si>
  <si>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</si>
  <si>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</si>
  <si>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</si>
  <si>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</si>
  <si>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</si>
  <si>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</si>
  <si>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</si>
  <si>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BURDUR</t>
  </si>
  <si>
    <t>AĞLASUN</t>
  </si>
  <si>
    <t>ALTINYAYLA</t>
  </si>
  <si>
    <t>BUCAK</t>
  </si>
  <si>
    <t>ÇAVDIR</t>
  </si>
  <si>
    <t>ÇELTİKÇİ</t>
  </si>
  <si>
    <t>GÖLHİSAR</t>
  </si>
  <si>
    <t>KARAMANLI</t>
  </si>
  <si>
    <t>KEMER</t>
  </si>
  <si>
    <t>TEFENNİ</t>
  </si>
  <si>
    <t>YEŞİLOVA</t>
  </si>
  <si>
    <t>ÇANAKKALE</t>
  </si>
  <si>
    <t>AYVACIK</t>
  </si>
  <si>
    <t>BAYRAMİÇ</t>
  </si>
  <si>
    <t>BİGA</t>
  </si>
  <si>
    <t>ÇAN</t>
  </si>
  <si>
    <t>ECEABAT</t>
  </si>
  <si>
    <t>EZİNE</t>
  </si>
  <si>
    <t>GELİBOLU</t>
  </si>
  <si>
    <t>GÖKÇEADA</t>
  </si>
  <si>
    <t>LAPSEKİ</t>
  </si>
  <si>
    <t>YENİCE</t>
  </si>
  <si>
    <t>ÇANKIRI</t>
  </si>
  <si>
    <t>ATKARACALAR</t>
  </si>
  <si>
    <t>BAYRAMÖREN</t>
  </si>
  <si>
    <t>ÇERKEŞ</t>
  </si>
  <si>
    <t>ELDİVAN</t>
  </si>
  <si>
    <t>ILGAZ</t>
  </si>
  <si>
    <t>KIZILIRMAK</t>
  </si>
  <si>
    <t>KORGUN</t>
  </si>
  <si>
    <t>KURŞUNLU</t>
  </si>
  <si>
    <t>ORTA</t>
  </si>
  <si>
    <t>ŞABANÖZÜ</t>
  </si>
  <si>
    <t>YAPRAKLI</t>
  </si>
  <si>
    <t>ÇORUM</t>
  </si>
  <si>
    <t>ALACA</t>
  </si>
  <si>
    <t>BOĞAZKALE</t>
  </si>
  <si>
    <t>DODURGA</t>
  </si>
  <si>
    <t>İSKİLİP</t>
  </si>
  <si>
    <t>KARGI</t>
  </si>
  <si>
    <t>LAÇİN</t>
  </si>
  <si>
    <t>MECİTÖZÜ</t>
  </si>
  <si>
    <t>OĞUZLAR</t>
  </si>
  <si>
    <t>OSMANCIK</t>
  </si>
  <si>
    <t>SUNGURLU</t>
  </si>
  <si>
    <t>UĞURLUDAĞ</t>
  </si>
  <si>
    <t>DÜZCE</t>
  </si>
  <si>
    <t>AKÇAKOCA</t>
  </si>
  <si>
    <t>CUMAYERİ</t>
  </si>
  <si>
    <t>ÇİLİMLİ</t>
  </si>
  <si>
    <t>GÖLYAKA</t>
  </si>
  <si>
    <t>GÜMÜŞOVA</t>
  </si>
  <si>
    <t>KAYNAŞLI</t>
  </si>
  <si>
    <t>YIĞILCA</t>
  </si>
  <si>
    <t>EDİRNE</t>
  </si>
  <si>
    <t>ENEZ</t>
  </si>
  <si>
    <t>HAVSA</t>
  </si>
  <si>
    <t>İPSALA</t>
  </si>
  <si>
    <t>KEŞAN</t>
  </si>
  <si>
    <t>LALAPAŞA</t>
  </si>
  <si>
    <t>MERİÇ</t>
  </si>
  <si>
    <t>SÜLOĞLU</t>
  </si>
  <si>
    <t>UZUNKÖPRÜ</t>
  </si>
  <si>
    <t>ELAZIĞ</t>
  </si>
  <si>
    <t>AĞIN</t>
  </si>
  <si>
    <t>ALACAKAYA</t>
  </si>
  <si>
    <t>ARICAK</t>
  </si>
  <si>
    <t>BASKİL</t>
  </si>
  <si>
    <t>KARAKOÇAN</t>
  </si>
  <si>
    <t>KEBAN</t>
  </si>
  <si>
    <t>KOVANCILAR</t>
  </si>
  <si>
    <t>MADEN</t>
  </si>
  <si>
    <t>PALU</t>
  </si>
  <si>
    <t>SİVRİCE</t>
  </si>
  <si>
    <t>ERZİNCAN</t>
  </si>
  <si>
    <t>ÇAYIRLI</t>
  </si>
  <si>
    <t>İLİÇ</t>
  </si>
  <si>
    <t>KEMAH</t>
  </si>
  <si>
    <t>KEMALİYE</t>
  </si>
  <si>
    <t>OTLUKBELİ</t>
  </si>
  <si>
    <t>REFAHİYE</t>
  </si>
  <si>
    <t>TERCAN</t>
  </si>
  <si>
    <t>ÜZÜMLÜ</t>
  </si>
  <si>
    <t>GİRESUN</t>
  </si>
  <si>
    <t>ALUCRA</t>
  </si>
  <si>
    <t>BULANCAK</t>
  </si>
  <si>
    <t>ÇAMOLUK</t>
  </si>
  <si>
    <t>ÇANAKÇI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</si>
  <si>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</si>
  <si>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</si>
  <si>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</si>
  <si>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</si>
  <si>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</si>
  <si>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</si>
  <si>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</si>
  <si>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</si>
  <si>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ŞEBİNKARAHİSAR</t>
  </si>
  <si>
    <t>TİREBOLU</t>
  </si>
  <si>
    <t>YAĞLIDERE</t>
  </si>
  <si>
    <t>GÜMÜŞHANE</t>
  </si>
  <si>
    <t>KELKİT</t>
  </si>
  <si>
    <t>KÖSE</t>
  </si>
  <si>
    <t>KÜRTÜN</t>
  </si>
  <si>
    <t>ŞİRAN</t>
  </si>
  <si>
    <t>TORUL</t>
  </si>
  <si>
    <t>HAKKARİ</t>
  </si>
  <si>
    <t>ÇUKURCA</t>
  </si>
  <si>
    <t>ŞEMDİNLİ</t>
  </si>
  <si>
    <t>YÜKSEKOVA</t>
  </si>
  <si>
    <t>IĞDIR</t>
  </si>
  <si>
    <t>ARALIK</t>
  </si>
  <si>
    <t>KARAKOYUNLU</t>
  </si>
  <si>
    <t>TUZLUCA</t>
  </si>
  <si>
    <t>ISPARTA</t>
  </si>
  <si>
    <t>AKSU</t>
  </si>
  <si>
    <t>ATABEY</t>
  </si>
  <si>
    <t>EĞİRDİR</t>
  </si>
  <si>
    <t>GELENDOST</t>
  </si>
  <si>
    <t>GÖNEN</t>
  </si>
  <si>
    <t>KEÇİBORLU</t>
  </si>
  <si>
    <t>SENİRKENT</t>
  </si>
  <si>
    <t>SÜTÇÜLER</t>
  </si>
  <si>
    <t>ŞARKİKARAAĞAÇ</t>
  </si>
  <si>
    <t>ULUBORLU</t>
  </si>
  <si>
    <t>YALVAÇ</t>
  </si>
  <si>
    <t>YENİŞARBADEMLİ</t>
  </si>
  <si>
    <t>KARABÜK</t>
  </si>
  <si>
    <t>EFLANİ</t>
  </si>
  <si>
    <t>ESKİPAZAR</t>
  </si>
  <si>
    <t>OVACIK</t>
  </si>
  <si>
    <t>SAFRANBOLU</t>
  </si>
  <si>
    <t>KARAMAN</t>
  </si>
  <si>
    <t>AYRANCI</t>
  </si>
  <si>
    <t>BAŞYAYLA</t>
  </si>
  <si>
    <t>ERMENEK</t>
  </si>
  <si>
    <t>KAZIMKARABEKİR</t>
  </si>
  <si>
    <t>SARIVELİLER</t>
  </si>
  <si>
    <t>KARS</t>
  </si>
  <si>
    <t>AKYAKA</t>
  </si>
  <si>
    <t>ARPAÇAY</t>
  </si>
  <si>
    <t>DİGOR</t>
  </si>
  <si>
    <t>KAĞIZMAN</t>
  </si>
  <si>
    <t>SARIKAMIŞ</t>
  </si>
  <si>
    <t>SELİM</t>
  </si>
  <si>
    <t>SUSUZ</t>
  </si>
  <si>
    <t>KASTAMONU</t>
  </si>
  <si>
    <t>ABANA</t>
  </si>
  <si>
    <t>AĞLI</t>
  </si>
  <si>
    <t>ARAÇ</t>
  </si>
  <si>
    <t>AZDAVAY</t>
  </si>
  <si>
    <t>BOZKURT</t>
  </si>
  <si>
    <t>CİDE</t>
  </si>
  <si>
    <t>ÇATALZEYTİN</t>
  </si>
  <si>
    <t>DADAY</t>
  </si>
  <si>
    <t>DEVREKANİ</t>
  </si>
  <si>
    <t>DOĞANYURT</t>
  </si>
  <si>
    <t>HANÖNÜ</t>
  </si>
  <si>
    <t>İHSANGAZİ</t>
  </si>
  <si>
    <t>İNEBOLU</t>
  </si>
  <si>
    <t>KÜRE</t>
  </si>
  <si>
    <t>PINARBAŞI</t>
  </si>
  <si>
    <t>SEYDİLER</t>
  </si>
  <si>
    <t>ŞENPAZAR</t>
  </si>
  <si>
    <t>TAŞKÖPRÜ</t>
  </si>
  <si>
    <t>TOSYA</t>
  </si>
  <si>
    <t>KIRIKKALE</t>
  </si>
  <si>
    <t>BAHŞİLİ</t>
  </si>
  <si>
    <t>BALIŞEYH</t>
  </si>
  <si>
    <t>ÇELEBİ</t>
  </si>
  <si>
    <t>DELİCE</t>
  </si>
  <si>
    <t>KARAKEÇİLİ</t>
  </si>
  <si>
    <t>KESKİN</t>
  </si>
  <si>
    <t>SULAKYURT</t>
  </si>
  <si>
    <t>YAHŞİHAN</t>
  </si>
  <si>
    <t>KIRKLARELİ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</si>
  <si>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</si>
  <si>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</si>
  <si>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</si>
  <si>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</si>
  <si>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</si>
  <si>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</si>
  <si>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</si>
  <si>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KIRŞEHİR</t>
  </si>
  <si>
    <t>AKÇAKENT</t>
  </si>
  <si>
    <t>AKPINAR</t>
  </si>
  <si>
    <t>BOZTEPE</t>
  </si>
  <si>
    <t>ÇİÇEKDAĞI</t>
  </si>
  <si>
    <t>KAMAN</t>
  </si>
  <si>
    <t>MUCUR</t>
  </si>
  <si>
    <t>KİLİS</t>
  </si>
  <si>
    <t>ELBEYLİ</t>
  </si>
  <si>
    <t>MUSABEYLİ</t>
  </si>
  <si>
    <t>POLATELİ</t>
  </si>
  <si>
    <t>KÜTAHYA</t>
  </si>
  <si>
    <t>ALTINTAŞ</t>
  </si>
  <si>
    <t>ASLANAPA</t>
  </si>
  <si>
    <t>ÇAVDARHİSAR</t>
  </si>
  <si>
    <t>DOMANİÇ</t>
  </si>
  <si>
    <t>DUMLUPINAR</t>
  </si>
  <si>
    <t>EMET</t>
  </si>
  <si>
    <t>GEDİZ</t>
  </si>
  <si>
    <t>HİSARCIK</t>
  </si>
  <si>
    <t>PAZARLAR</t>
  </si>
  <si>
    <t>SİMAV</t>
  </si>
  <si>
    <t>ŞAPHANE</t>
  </si>
  <si>
    <t>TAVŞANLI</t>
  </si>
  <si>
    <t>MUŞ</t>
  </si>
  <si>
    <t>BULANIK</t>
  </si>
  <si>
    <t>HASKÖY</t>
  </si>
  <si>
    <t>KORKUT</t>
  </si>
  <si>
    <t>MALAZGİRT</t>
  </si>
  <si>
    <t>VARTO</t>
  </si>
  <si>
    <t>NEVŞEHİR</t>
  </si>
  <si>
    <t>ACIGÖL</t>
  </si>
  <si>
    <t>AVANOS</t>
  </si>
  <si>
    <t>DERİNKUYU</t>
  </si>
  <si>
    <t>GÜLŞEHİR</t>
  </si>
  <si>
    <t>HACIBEKTAŞ</t>
  </si>
  <si>
    <t>KOZAKLI</t>
  </si>
  <si>
    <t>ÜRGÜP</t>
  </si>
  <si>
    <t>NİĞDE</t>
  </si>
  <si>
    <t>ALTUNHİSAR</t>
  </si>
  <si>
    <t>BOR</t>
  </si>
  <si>
    <t>ÇAMARDI</t>
  </si>
  <si>
    <t>ÇİFTLİK</t>
  </si>
  <si>
    <t>ULUKIŞLA</t>
  </si>
  <si>
    <t>OSMANİYE</t>
  </si>
  <si>
    <t>BAHÇE</t>
  </si>
  <si>
    <t>DÜZİÇİ</t>
  </si>
  <si>
    <t>HASANBEYLİ</t>
  </si>
  <si>
    <t>KADİRLİ</t>
  </si>
  <si>
    <t>SUMBAS</t>
  </si>
  <si>
    <t>TOPRAKKALE</t>
  </si>
  <si>
    <t>RİZE</t>
  </si>
  <si>
    <t>ARDEŞEN</t>
  </si>
  <si>
    <t>ÇAMLIHEMŞİN</t>
  </si>
  <si>
    <t>ÇAYELİ</t>
  </si>
  <si>
    <t>DEREPAZARI</t>
  </si>
  <si>
    <t>FINDIKLI</t>
  </si>
  <si>
    <t>GÜNEYSU</t>
  </si>
  <si>
    <t>HEMŞİN</t>
  </si>
  <si>
    <t>İKİZDERE</t>
  </si>
  <si>
    <t>İYİDERE</t>
  </si>
  <si>
    <t>KALKANDERE</t>
  </si>
  <si>
    <t>PAZAR</t>
  </si>
  <si>
    <t>SİİRT</t>
  </si>
  <si>
    <t>TİLLO</t>
  </si>
  <si>
    <t>BAYKAN</t>
  </si>
  <si>
    <t>ERUH</t>
  </si>
  <si>
    <t>KURTALAN</t>
  </si>
  <si>
    <t>PERVARİ</t>
  </si>
  <si>
    <t>ŞİRVAN</t>
  </si>
  <si>
    <t>SİNOP</t>
  </si>
  <si>
    <t>AYANCIK</t>
  </si>
  <si>
    <t>BOYABAT</t>
  </si>
  <si>
    <t>DİKMEN</t>
  </si>
  <si>
    <t>DURAĞAN</t>
  </si>
  <si>
    <t>ERFELEK</t>
  </si>
  <si>
    <t>GERZE</t>
  </si>
  <si>
    <t>SARAYDÜZÜ</t>
  </si>
  <si>
    <t>TÜRKELİ</t>
  </si>
  <si>
    <t>SİVAS</t>
  </si>
  <si>
    <t>AKINCILAR</t>
  </si>
  <si>
    <t>DİVRİĞİ</t>
  </si>
  <si>
    <t>DOĞANŞAR</t>
  </si>
  <si>
    <t>GEMEREK</t>
  </si>
  <si>
    <t>GÖLOVA</t>
  </si>
  <si>
    <t>GÜRÜN</t>
  </si>
  <si>
    <t>HAFİK</t>
  </si>
  <si>
    <t>İMRANLI</t>
  </si>
  <si>
    <t>KANGAL</t>
  </si>
  <si>
    <t>KOYULHİSAR</t>
  </si>
  <si>
    <t>SUŞEHRİ</t>
  </si>
  <si>
    <t>ŞARKIŞLA</t>
  </si>
  <si>
    <t>ULAŞ</t>
  </si>
  <si>
    <t>YILDIZELİ</t>
  </si>
  <si>
    <t>ZARA</t>
  </si>
  <si>
    <t>ŞIRNAK</t>
  </si>
  <si>
    <t>BEYTÜŞŞEBAP</t>
  </si>
  <si>
    <t>CİZRE</t>
  </si>
  <si>
    <t>GÜÇLÜKONAK</t>
  </si>
  <si>
    <t>İDİL</t>
  </si>
  <si>
    <t>SİLOPİ</t>
  </si>
  <si>
    <t>ULUDERE</t>
  </si>
  <si>
    <t>TOKAT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</si>
  <si>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</si>
  <si>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</si>
  <si>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</si>
  <si>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</si>
  <si>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</si>
  <si>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</si>
  <si>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</si>
  <si>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</si>
  <si>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YEŞİLYURT</t>
  </si>
  <si>
    <t>ZİLE</t>
  </si>
  <si>
    <t>TUNCELİ</t>
  </si>
  <si>
    <t>ÇEMİŞGEZEK</t>
  </si>
  <si>
    <t>HOZAT</t>
  </si>
  <si>
    <t>MAZGİRT</t>
  </si>
  <si>
    <t>NAZİMİYE</t>
  </si>
  <si>
    <t>PERTEK</t>
  </si>
  <si>
    <t>PÜLÜMÜR</t>
  </si>
  <si>
    <t>UŞAK</t>
  </si>
  <si>
    <t>BANAZ</t>
  </si>
  <si>
    <t>EŞME</t>
  </si>
  <si>
    <t>KARAHALLI</t>
  </si>
  <si>
    <t>SİVASLI</t>
  </si>
  <si>
    <t>ULUBEY</t>
  </si>
  <si>
    <t>YALOVA</t>
  </si>
  <si>
    <t>ALTINOVA</t>
  </si>
  <si>
    <t>ARMUTLU</t>
  </si>
  <si>
    <t>ÇINARCIK</t>
  </si>
  <si>
    <t>ÇİFTLİKKÖY</t>
  </si>
  <si>
    <t>TERMAL</t>
  </si>
  <si>
    <t>YOZGAT</t>
  </si>
  <si>
    <t>AKDAĞMADENİ</t>
  </si>
  <si>
    <t>AYDINCIK</t>
  </si>
  <si>
    <t>BOĞAZLIYAN</t>
  </si>
  <si>
    <t>ÇANDIR</t>
  </si>
  <si>
    <t>ÇAYIRALAN</t>
  </si>
  <si>
    <t>ÇEKEREK</t>
  </si>
  <si>
    <t>KADIŞEHRİ</t>
  </si>
  <si>
    <t>SARAYKENT</t>
  </si>
  <si>
    <t>SARIKAYA</t>
  </si>
  <si>
    <t>SORGUN</t>
  </si>
  <si>
    <t>ŞEFAATLİ</t>
  </si>
  <si>
    <t>YENİFAKILI</t>
  </si>
  <si>
    <t>YERKÖY</t>
  </si>
  <si>
    <t>ZONGULDAK</t>
  </si>
  <si>
    <t>ALAPLI</t>
  </si>
  <si>
    <t>ÇAYCUMA</t>
  </si>
  <si>
    <t>DEVREK</t>
  </si>
  <si>
    <t>EREĞLİ</t>
  </si>
  <si>
    <t>GÖKÇEBEY</t>
  </si>
  <si>
    <t>KİLİMLİ</t>
  </si>
  <si>
    <t>KOZLU</t>
  </si>
  <si>
    <t>EK II: KÖYLERE HİZMET GÖTÜRME BİRLİKLERİ (KHGB) PROJELERİ TABLOSU</t>
  </si>
  <si>
    <r>
      <t>2017 YILI KÖYDES PROJESİ 
(</t>
    </r>
    <r>
      <rPr>
        <sz val="10"/>
        <rFont val="Arial"/>
        <family val="2"/>
        <charset val="162"/>
      </rPr>
      <t>KÖYLERE HİZMET GÖTÜRME BİRLİĞİ PROJELERİ İÇİN ÖDENEK DAĞILIMI)</t>
    </r>
  </si>
  <si>
    <t>KÖYLERE HİZMET GÖTÜRME BİRLİĞİNİN</t>
  </si>
  <si>
    <t>HESAP NUMARASI (IBAN):</t>
  </si>
  <si>
    <t>TL</t>
  </si>
  <si>
    <t>BANKA ve ŞUBE ADI :</t>
  </si>
  <si>
    <t>ŞUBE KODU :</t>
  </si>
  <si>
    <t>VERGİ KİMLİK NUMARASI :</t>
  </si>
  <si>
    <t>I. KÖY YOLU</t>
  </si>
  <si>
    <t>PROJE (1)</t>
  </si>
  <si>
    <t>Konusu (2)</t>
  </si>
  <si>
    <t>Niteliği (3)</t>
  </si>
  <si>
    <t>ÖDENEĞİ (TL)</t>
  </si>
  <si>
    <t>ADI</t>
  </si>
  <si>
    <t>Yeri (Köy veya Bağlısı)</t>
  </si>
  <si>
    <t>(1): Birden fazla üniteye (köy ve bağlısı) hizmet edecek bir proje adlandırılırken bütün ünite isimleri yazılacaktır.</t>
  </si>
  <si>
    <t>II. KÖY İÇME SUYU</t>
  </si>
  <si>
    <t>(1): Birden fazla üniteye (köy ve bağlı) hizmet edecek bir proje adlandırılırken bütün ünite isimleri yazılacaktır.</t>
  </si>
  <si>
    <t xml:space="preserve">III. KÜÇÜK ÖLÇEKLİ SULAMA </t>
  </si>
  <si>
    <t>İLÇE KHGB</t>
  </si>
  <si>
    <t>MERKEZ KHGB</t>
  </si>
  <si>
    <t>İL ÖZEL İDARESİ</t>
  </si>
  <si>
    <r>
      <t xml:space="preserve">IV. ATIK SU </t>
    </r>
    <r>
      <rPr>
        <b/>
        <sz val="10"/>
        <color indexed="10"/>
        <rFont val="Arial"/>
        <family val="2"/>
        <charset val="162"/>
      </rPr>
      <t/>
    </r>
  </si>
  <si>
    <t>V. ORTAK ALIM İŞLERİ (İLÇE KHGB'LERİ TARAFINDAN DOLDURULACAKTIR) (1)</t>
  </si>
  <si>
    <t>MERKEZ KHGB'YE KESİLEN ÖDENEK
(TL)</t>
  </si>
  <si>
    <t>İÖİ'YE KESİLEN ÖDENEK
(TL)</t>
  </si>
  <si>
    <t>TOPLAM KESİLEN ÖDENEK
(TL)</t>
  </si>
  <si>
    <t>ASFALT ALIMI</t>
  </si>
  <si>
    <t>MADENİ YAĞ</t>
  </si>
  <si>
    <t>AKARYAKIT ALIMI</t>
  </si>
  <si>
    <t>BORU ALIMI</t>
  </si>
  <si>
    <t>SAYISAL HARİTA YAPIMI</t>
  </si>
  <si>
    <t>TRAFİK İŞARET LEVHALARI ALIMI</t>
  </si>
  <si>
    <t>YEDEK PARÇA ALIMI</t>
  </si>
  <si>
    <t>ARAÇ KİRALAMA</t>
  </si>
  <si>
    <t>İŞ MAKİNASI LASTİĞİ</t>
  </si>
  <si>
    <t>ETÜD - PROJE PROGRAMI</t>
  </si>
  <si>
    <t>TEKNİK KONTROLLÜK HİZMETLERİ</t>
  </si>
  <si>
    <t>(1): Kesinti yapılan toplam ödenek miktarı ilçe ödeneğinin yüzde 30'unu geçemez.</t>
  </si>
  <si>
    <t>VI. KHGB YÖNETİM ve MÜŞAVİRLİK HİZMET GİDERLERİ (1)</t>
  </si>
  <si>
    <t>KHGB Yönetim Giderleri</t>
  </si>
  <si>
    <t>Müşavirlik Hizmetleri</t>
  </si>
  <si>
    <t>(1) Yönetim giderleri ve müşavirlik hizmetleri KHGB ödeneğinin yüzde ikisini aşamaz.</t>
  </si>
  <si>
    <t>VII. KHGB ÖDENEK TAHSİSİ ÖZETİ</t>
  </si>
  <si>
    <t>ALT HİZMET PROGRAMLARI VE DİĞER İŞLER</t>
  </si>
  <si>
    <t xml:space="preserve">       PROJE SAYISI</t>
  </si>
  <si>
    <t>KÖY YOLLARI</t>
  </si>
  <si>
    <t>KÖY İÇME SULARI</t>
  </si>
  <si>
    <t>KÜÇÜK ÖLÇEKLİ SULAMA (İLÇE KHGB+MERKEZ KHGB+İÖİ)</t>
  </si>
  <si>
    <t>ATIK SU (İLÇE KHGB+MERKEZ KHGB+İÖİ)</t>
  </si>
  <si>
    <t>KHGB YÖNETİM ve MÜŞAVİRLİK HİZMET GİDERLERİ</t>
  </si>
  <si>
    <t>ORTAK ALIM İŞLERİ</t>
  </si>
  <si>
    <t>MÜLGA KHGM PROJELERİ</t>
  </si>
  <si>
    <t>ARA TOPLAM</t>
  </si>
  <si>
    <t>GENEL TOPLAM</t>
  </si>
  <si>
    <t>İRTİBAT BİLGİLERİ</t>
  </si>
  <si>
    <t>Konusu (3)</t>
  </si>
  <si>
    <t>Niteliği (4)</t>
  </si>
  <si>
    <t>EK V: İL İCMAL TABLOSU</t>
  </si>
  <si>
    <t xml:space="preserve">2017 YILI KÖYDES PROJESİ </t>
  </si>
  <si>
    <t>:</t>
  </si>
  <si>
    <t>Yetkili :</t>
  </si>
  <si>
    <t>İş Telefonu :</t>
  </si>
  <si>
    <t>Cep Telefonu :</t>
  </si>
  <si>
    <t>Faks :</t>
  </si>
  <si>
    <t>e-posta :</t>
  </si>
  <si>
    <r>
      <t xml:space="preserve">ALT HİZMET PROGRAMLARI VE DİĞER İŞLER İTİBARIYLA
</t>
    </r>
    <r>
      <rPr>
        <i/>
        <sz val="10"/>
        <rFont val="Arial"/>
        <family val="2"/>
        <charset val="162"/>
      </rPr>
      <t>(II ve III Sayılı Tablolar Birlikte)</t>
    </r>
  </si>
  <si>
    <t>Proje 
Sayısı</t>
  </si>
  <si>
    <t>I - KÖYLERE HİZMET GÖTÜRME BİRLİKLERİ PROJELERİ</t>
  </si>
  <si>
    <t>Köy Yolları</t>
  </si>
  <si>
    <t>Köy İçme Suları</t>
  </si>
  <si>
    <t>Küçük Ölçekli Sulama</t>
  </si>
  <si>
    <t>Atık Su</t>
  </si>
  <si>
    <t>Tüm KHGB'lerin Yönetim Gideri</t>
  </si>
  <si>
    <t>Tüm KHGB'lerin Müşavirlik Hizmetleri</t>
  </si>
  <si>
    <r>
      <t xml:space="preserve">Merkez KHGB Ortak Alım Ödeneği </t>
    </r>
    <r>
      <rPr>
        <i/>
        <sz val="10"/>
        <rFont val="Arial"/>
        <family val="2"/>
        <charset val="162"/>
      </rPr>
      <t>(Asfalt, madeni yağ, akaryakıt, boru, sayısal harita,  trafik işaret levhaları, yedek parça, araç kiralama, iş makinası lastiği)</t>
    </r>
  </si>
  <si>
    <t>Ara Toplam (A)</t>
  </si>
  <si>
    <t>II - İL ÖZEL İDARESİ PROJELERİ (Mülga KHGM Projeleri ve Diğer İşler)</t>
  </si>
  <si>
    <t>Köy Yolları (Mülga KHGM )</t>
  </si>
  <si>
    <t>Köy İçme Suları (Mülga KHGM)</t>
  </si>
  <si>
    <t>Tarımsal Altyapı (Mülga KHGM)</t>
  </si>
  <si>
    <t>Küçük Ölçekli Sulama (KÖYDES)</t>
  </si>
  <si>
    <t>Atık Su (KÖYDES)</t>
  </si>
  <si>
    <r>
      <t xml:space="preserve">İl Özel İdaresi Ortak Alım Ödeneği </t>
    </r>
    <r>
      <rPr>
        <i/>
        <sz val="10"/>
        <rFont val="Arial"/>
        <family val="2"/>
        <charset val="162"/>
      </rPr>
      <t>(Asfalt, madeni yağ, akaryakıt, boru, sayısal harita,  trafik işaret levhaları, yedek parça, araç kiralama, iş makinası lastiği, etüd proje ve teknik kontrollük )</t>
    </r>
  </si>
  <si>
    <t>Ara Toplam (B)</t>
  </si>
  <si>
    <t>III - İL TOPLAM ÖDENEĞİ (A+B)</t>
  </si>
  <si>
    <t>Nüfus hesaplamalarında, 31.12.2016 itibarıyla açıklanan Adrese Dayalı Nüfus Kayıt Sistemi sonuçları kullanılacaktır.</t>
  </si>
  <si>
    <t>İL TOPLAMI</t>
  </si>
  <si>
    <t>İLÇE KÖYDES YPK ÖDENEĞİ</t>
  </si>
  <si>
    <t>İLÇE STABİLİZENİN ASFALTLANMASI YPK ÖDENEĞİ</t>
  </si>
  <si>
    <t>I. KÖY YOLU (STABİLİZENİN ASFALTLANMASI)</t>
  </si>
  <si>
    <t>II. ORTAK ALIM İŞLERİ (İLÇE KHGB'LERİ TARAFINDAN DOLDURULACAKTIR) (1)</t>
  </si>
  <si>
    <t>III. KHGB YÖNETİM ve MÜŞAVİRLİK HİZMET GİDERLERİ (1)</t>
  </si>
  <si>
    <t>Yoldan Yararlanan Nüfus (2)</t>
  </si>
  <si>
    <t>Yol Öncelik Sınıfı (5)</t>
  </si>
  <si>
    <r>
      <t>(1):"</t>
    </r>
    <r>
      <rPr>
        <sz val="10"/>
        <color rgb="FFFF0000"/>
        <rFont val="Arial"/>
        <family val="2"/>
        <charset val="162"/>
      </rPr>
      <t>Yolun Adı</t>
    </r>
    <r>
      <rPr>
        <sz val="10"/>
        <rFont val="Arial"/>
        <family val="2"/>
        <charset val="162"/>
      </rPr>
      <t xml:space="preserve">" bölümüne Yolun başlanğıcından bitimine kadar yolu tanımlayan güzergah açık olarak yazılacaktır. </t>
    </r>
  </si>
  <si>
    <t>Yolun Adı</t>
  </si>
  <si>
    <t>Yoldan Yararlanan Üniteler 
(Köy veya Bağlısı)</t>
  </si>
  <si>
    <r>
      <rPr>
        <sz val="10"/>
        <color rgb="FFFF0000"/>
        <rFont val="Arial"/>
        <family val="2"/>
        <charset val="162"/>
      </rPr>
      <t>"Yoldan Yararlanan Üniteler (Köy veya Bağlısı)":</t>
    </r>
    <r>
      <rPr>
        <sz val="10"/>
        <rFont val="Arial"/>
        <family val="2"/>
        <charset val="162"/>
      </rPr>
      <t xml:space="preserve"> Yoldan yararlanan tüm ünitelerin (köy ve bağlısı) isimleri yazılacaktır.
</t>
    </r>
  </si>
  <si>
    <r>
      <t xml:space="preserve">(2): </t>
    </r>
    <r>
      <rPr>
        <sz val="10"/>
        <color rgb="FFFF0000"/>
        <rFont val="Arial"/>
        <family val="2"/>
        <charset val="162"/>
      </rPr>
      <t>"Yoldan Yararlanan Nüfus"</t>
    </r>
    <r>
      <rPr>
        <sz val="10"/>
        <rFont val="Arial"/>
        <family val="2"/>
        <charset val="162"/>
      </rPr>
      <t xml:space="preserve"> bölümüne; projeden yararlanan ünite(lerin) toplam nüfusu yazılacaktır. </t>
    </r>
  </si>
  <si>
    <r>
      <t>(4): Projenin</t>
    </r>
    <r>
      <rPr>
        <sz val="10"/>
        <color rgb="FFFF000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31.12.2016 tarihi itibariyle köy altyapısı envanterindeki yol niteliği yazılacaktır. </t>
    </r>
  </si>
  <si>
    <t xml:space="preserve">Söz konusu yol birden fazla yol niteliği içeriyorsa her yol niteliği ayrı ayrı yazılacak. Yol niteliğinden sonra o nielikteki yolun uzunluğu parantez içerisinde yazılacaktır. </t>
  </si>
  <si>
    <r>
      <t xml:space="preserve">Örnek (1), toplam 10 km'lik yolun 6 km'si stabilize, 4 km uzunluğu sathi kaplama ise </t>
    </r>
    <r>
      <rPr>
        <sz val="10"/>
        <color rgb="FFFF0000"/>
        <rFont val="Arial"/>
        <family val="2"/>
        <charset val="162"/>
      </rPr>
      <t>"stabilize (6 km)", "sathi kaplama (4 km)"</t>
    </r>
    <r>
      <rPr>
        <sz val="10"/>
        <rFont val="Arial"/>
        <family val="2"/>
        <charset val="162"/>
      </rPr>
      <t xml:space="preserve"> yazılmalıdır. </t>
    </r>
  </si>
  <si>
    <r>
      <t xml:space="preserve">Örnek (2) 10 km'lik yolun tamamı stabilize ise </t>
    </r>
    <r>
      <rPr>
        <sz val="10"/>
        <color rgb="FFFF0000"/>
        <rFont val="Arial"/>
        <family val="2"/>
        <charset val="162"/>
      </rPr>
      <t>"stabilize ( 10 km)"</t>
    </r>
    <r>
      <rPr>
        <sz val="10"/>
        <rFont val="Arial"/>
        <family val="2"/>
        <charset val="162"/>
      </rPr>
      <t xml:space="preserve"> yazılmalıdır.</t>
    </r>
  </si>
  <si>
    <r>
      <t xml:space="preserve">(5): </t>
    </r>
    <r>
      <rPr>
        <sz val="10"/>
        <color rgb="FFFF0000"/>
        <rFont val="Arial"/>
        <family val="2"/>
        <charset val="162"/>
      </rPr>
      <t xml:space="preserve">"Yol Öncelik Sınıfı" </t>
    </r>
    <r>
      <rPr>
        <sz val="10"/>
        <rFont val="Arial"/>
        <family val="2"/>
        <charset val="162"/>
      </rPr>
      <t>bölümüne; Projeye konu edilen yolun, önce hangi sınıfa ait olduğu (birinci derece, ikinci derece veya köy içi) sonra grup yol mu yoksa münferit yol mu olduğu bilgisi yazılacaktır.</t>
    </r>
  </si>
  <si>
    <t xml:space="preserve">Söz konusu yol birden fazla yol öncelik sınıfı içermesi durumunda her yol sınıfı ayrı ayrı yazılacak. Yol sınıfından sonra o sınıfa ait yolun uzunluğu parantez içerisinde yazılacaktır. </t>
  </si>
  <si>
    <r>
      <t xml:space="preserve">Örnek (1),  toplam 10 km'lik yolun 6 km'si  "birinci decece grup", 4 km "köy içi grup" ise </t>
    </r>
    <r>
      <rPr>
        <sz val="10"/>
        <color rgb="FFFF0000"/>
        <rFont val="Arial"/>
        <family val="2"/>
        <charset val="162"/>
      </rPr>
      <t xml:space="preserve"> "birinci decece grup (6 km)"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"köy içi grup (4 km)"</t>
    </r>
    <r>
      <rPr>
        <sz val="10"/>
        <rFont val="Arial"/>
        <family val="2"/>
        <charset val="162"/>
      </rPr>
      <t xml:space="preserve"> yazılmalıdır.</t>
    </r>
  </si>
  <si>
    <t xml:space="preserve"> KÖY YOLLARI (STABİLİZENİN ASFALTLANMASI)</t>
  </si>
  <si>
    <r>
      <t>Bu bölüme 31.12.2016 tarihi itibariyle hazırlanan köy altyapısı envanterinde</t>
    </r>
    <r>
      <rPr>
        <sz val="10"/>
        <color rgb="FFFF000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birinci derece öncelikli stabilize grup yolların asfaltlanması teklif edilebilecektir.</t>
    </r>
  </si>
  <si>
    <r>
      <t xml:space="preserve">(3):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yolda yapılacak tüm faaliyet yazılacaktır. Örneğin </t>
    </r>
    <r>
      <rPr>
        <sz val="10"/>
        <color rgb="FFFF0000"/>
        <rFont val="Arial"/>
        <family val="2"/>
        <charset val="162"/>
      </rPr>
      <t>"stabilizden asfalt dönüşüm"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"menfez"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"köprü" vb. yazılacaktır.</t>
    </r>
  </si>
  <si>
    <r>
      <t xml:space="preserve">Örnek (2) 10 km'lik yolun tamamı "birinci derece grup" ise </t>
    </r>
    <r>
      <rPr>
        <sz val="10"/>
        <color rgb="FFFF0000"/>
        <rFont val="Arial"/>
        <family val="2"/>
        <charset val="162"/>
      </rPr>
      <t xml:space="preserve">"birinci decece grup ( 10 km)" </t>
    </r>
    <r>
      <rPr>
        <sz val="10"/>
        <rFont val="Arial"/>
        <family val="2"/>
        <charset val="162"/>
      </rPr>
      <t>yazılmalıdır.</t>
    </r>
  </si>
  <si>
    <r>
      <t xml:space="preserve">(2):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yapılacak tüm içmesuyu faaliyet(leri) yazılacaktır. Örneğin </t>
    </r>
    <r>
      <rPr>
        <sz val="10"/>
        <color rgb="FFFF0000"/>
        <rFont val="Arial"/>
        <family val="2"/>
        <charset val="162"/>
      </rPr>
      <t>"şebeke yapımı"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"isale yapımı"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"100 m³ betonarme depo yapımı", vb. yazılacaktır.</t>
    </r>
  </si>
  <si>
    <r>
      <t>(3): Projenin</t>
    </r>
    <r>
      <rPr>
        <sz val="10"/>
        <color rgb="FFFF000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önce 31.12.2016 tarihi itibariyle köy altyapısı envanterindeki içmesuyu niteliğinden </t>
    </r>
    <r>
      <rPr>
        <sz val="10"/>
        <color rgb="FFFF0000"/>
        <rFont val="Arial"/>
        <family val="2"/>
        <charset val="162"/>
      </rPr>
      <t>"susuz",</t>
    </r>
    <r>
      <rPr>
        <sz val="10"/>
        <rFont val="Arial"/>
        <family val="2"/>
        <charset val="162"/>
      </rPr>
      <t xml:space="preserve"> </t>
    </r>
    <r>
      <rPr>
        <sz val="10"/>
        <color rgb="FFFF0000"/>
        <rFont val="Arial"/>
        <family val="2"/>
        <charset val="162"/>
      </rPr>
      <t>"suyu yetersiz (çeşmeli)</t>
    </r>
    <r>
      <rPr>
        <sz val="10"/>
        <rFont val="Arial"/>
        <family val="2"/>
        <charset val="162"/>
      </rPr>
      <t xml:space="preserve">",  </t>
    </r>
    <r>
      <rPr>
        <sz val="10"/>
        <color rgb="FFFF0000"/>
        <rFont val="Arial"/>
        <family val="2"/>
        <charset val="162"/>
      </rPr>
      <t>"suyu yetersiz (şebekeli)"</t>
    </r>
    <r>
      <rPr>
        <sz val="10"/>
        <rFont val="Arial"/>
        <family val="2"/>
        <charset val="162"/>
      </rPr>
      <t xml:space="preserve">,  </t>
    </r>
    <r>
      <rPr>
        <sz val="10"/>
        <color rgb="FFFF0000"/>
        <rFont val="Arial"/>
        <family val="2"/>
        <charset val="162"/>
      </rPr>
      <t>"sulu (çeşmeli)"</t>
    </r>
  </si>
  <si>
    <r>
      <t xml:space="preserve">  veya </t>
    </r>
    <r>
      <rPr>
        <sz val="10"/>
        <color rgb="FFFF0000"/>
        <rFont val="Arial"/>
        <family val="2"/>
        <charset val="162"/>
      </rPr>
      <t>"sulu (şebekeli)"</t>
    </r>
    <r>
      <rPr>
        <sz val="10"/>
        <rFont val="Arial"/>
        <family val="2"/>
        <charset val="162"/>
      </rPr>
      <t xml:space="preserve">, seçeneklerinden uygun olan biri yazılacaktır.Daha sonra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 xml:space="preserve">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</si>
  <si>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r>
      <t xml:space="preserve">Örnek, </t>
    </r>
    <r>
      <rPr>
        <sz val="10"/>
        <color rgb="FFFF0000"/>
        <rFont val="Arial"/>
        <family val="2"/>
        <charset val="162"/>
      </rPr>
      <t>"susuz 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"suyu yetersiz (şebekeli) tesis geliştirme"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"sulu (şebekeli) bakım ve onarım"</t>
    </r>
    <r>
      <rPr>
        <sz val="10"/>
        <rFont val="Arial"/>
        <family val="2"/>
        <charset val="162"/>
      </rPr>
      <t>, vb</t>
    </r>
  </si>
  <si>
    <r>
      <t>Bu bölüme 31.12.2016 tarihi itibariyle hazırlanan köy altyapısı envanterindeki</t>
    </r>
    <r>
      <rPr>
        <sz val="10"/>
        <color rgb="FFFF000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birinci derece ve köy içi yollar  teklif edilebilecektir.</t>
    </r>
  </si>
  <si>
    <r>
      <t>(2): Projenin</t>
    </r>
    <r>
      <rPr>
        <sz val="10"/>
        <color rgb="FFFF0000"/>
        <rFont val="Arial"/>
        <family val="2"/>
        <charset val="162"/>
      </rPr>
      <t xml:space="preserve"> "Konusu" </t>
    </r>
    <r>
      <rPr>
        <sz val="10"/>
        <rFont val="Arial"/>
        <family val="2"/>
        <charset val="162"/>
      </rPr>
      <t xml:space="preserve">bölümüne;proje kapsamında yapılacak tüm içmesuyu faaliyet(leri) yazılacaktır. </t>
    </r>
    <r>
      <rPr>
        <sz val="10"/>
        <color rgb="FFFF0000"/>
        <rFont val="Arial"/>
        <family val="2"/>
        <charset val="162"/>
      </rPr>
      <t>"gölet yapımı"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"hayvan içmesuyu göleti"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"gölet sulaması"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"yerüstü sulaması"</t>
    </r>
    <r>
      <rPr>
        <sz val="10"/>
        <rFont val="Arial"/>
        <family val="2"/>
        <charset val="162"/>
      </rPr>
      <t xml:space="preserve"> </t>
    </r>
  </si>
  <si>
    <r>
      <t xml:space="preserve">veya </t>
    </r>
    <r>
      <rPr>
        <sz val="10"/>
        <color rgb="FFFF0000"/>
        <rFont val="Arial"/>
        <family val="2"/>
        <charset val="162"/>
      </rPr>
      <t>"yeraltı sulaması"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</si>
  <si>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rgb="FFFF0000"/>
        <rFont val="Arial"/>
        <family val="2"/>
        <charset val="162"/>
      </rPr>
      <t>"Niteliği"</t>
    </r>
    <r>
      <rPr>
        <sz val="10"/>
        <rFont val="Arial"/>
        <family val="2"/>
        <charset val="162"/>
      </rPr>
      <t xml:space="preserve"> bölümüne;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"tamamlama"</t>
    </r>
    <r>
      <rPr>
        <sz val="10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seçeneklerinden uygun olan biri yazılacaktır. </t>
    </r>
  </si>
  <si>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>; proje uygulaması sonunda susuzdan suluya, yetersizden suluya veya çeşmeliden şebekeliye gibi geçişlerin olacağı projeleri ifade etmektedir.</t>
    </r>
  </si>
  <si>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ise, proje uygulaması sonunda içmesuyu tesis standardının değişmediği, sadece iyileştirme amaçlı bakım-onarımlarının yapıldığı projelerdir.</t>
    </r>
  </si>
  <si>
    <r>
      <t xml:space="preserve">(2):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bölümüne: </t>
    </r>
    <r>
      <rPr>
        <sz val="10"/>
        <color rgb="FFFF0000"/>
        <rFont val="Arial"/>
        <family val="2"/>
        <charset val="162"/>
      </rPr>
      <t>"kanalizasyon"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"foseptik"</t>
    </r>
    <r>
      <rPr>
        <sz val="10"/>
        <rFont val="Arial"/>
        <family val="2"/>
        <charset val="162"/>
      </rPr>
      <t xml:space="preserve"> veya</t>
    </r>
    <r>
      <rPr>
        <sz val="10"/>
        <color rgb="FFFF0000"/>
        <rFont val="Arial"/>
        <family val="2"/>
        <charset val="162"/>
      </rPr>
      <t xml:space="preserve"> "arıtma"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</si>
  <si>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rgb="FFFF0000"/>
        <rFont val="Arial"/>
        <family val="2"/>
        <charset val="162"/>
      </rPr>
      <t xml:space="preserve">"Niteliği" </t>
    </r>
    <r>
      <rPr>
        <sz val="10"/>
        <rFont val="Arial"/>
        <family val="2"/>
        <charset val="162"/>
      </rPr>
      <t xml:space="preserve">bölümüne;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"tesis geliştirme"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"tamamlama" </t>
    </r>
    <r>
      <rPr>
        <sz val="10"/>
        <rFont val="Arial"/>
        <family val="2"/>
        <charset val="162"/>
      </rPr>
      <t>veya</t>
    </r>
    <r>
      <rPr>
        <sz val="10"/>
        <color rgb="FFFF0000"/>
        <rFont val="Arial"/>
        <family val="2"/>
        <charset val="162"/>
      </rPr>
      <t xml:space="preserve"> 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</si>
  <si>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t>(EK II-A, EK II-B VE EK III SAYILI TABLOLAR BİRLİKTE)</t>
  </si>
  <si>
    <t>(A)
SÜTUNU</t>
  </si>
  <si>
    <t>(B)
SÜTUNU</t>
  </si>
  <si>
    <t>(A) Sütunu Ödeneği (TL)</t>
  </si>
  <si>
    <t>(B) Sütunu Ödeneği (TL)</t>
  </si>
  <si>
    <t>Toplam Ödenek 
(TL)</t>
  </si>
  <si>
    <t>EK I: 6767 SAYILI 2017 YILI MERKEZİ YÖNETİM BÜTÇE KANUNUNUN 10 UNCU MADDESİ KAPSAMINDA TAHSİS EDİLEN KÖYDES PROJESİ ÖDENEĞİNİN İLLER VE İLÇELER BAZINDA DAĞILIMI TABLOSU</t>
  </si>
  <si>
    <t>2016 ÖDENEĞİ</t>
  </si>
  <si>
    <t>ARTIŞ MİKTARI</t>
  </si>
  <si>
    <t>TR530001200917300016000087</t>
  </si>
  <si>
    <t>HALK BANKASI AĞRI ŞUBESİ</t>
  </si>
  <si>
    <t>TR340001000479269655015033</t>
  </si>
  <si>
    <t>T.C.ZİRAAT BANKASI DİYADİN ŞUBESİ</t>
  </si>
  <si>
    <t>DOĞUBAYAZIT</t>
  </si>
  <si>
    <t>TR340001000351302444065002</t>
  </si>
  <si>
    <t>T.C.ZİRAAT BANKASI DOĞUBAYAZIT ŞUBESİ</t>
  </si>
  <si>
    <t>TR330001000416133692485001</t>
  </si>
  <si>
    <t>T.C.ZİRAAT BANKASI ELEŞKİRT ŞUBESİ</t>
  </si>
  <si>
    <t>T.C.ZİRAAT BANKASI HAMUR ŞUBESİ</t>
  </si>
  <si>
    <t>T.C.ZİRAAT BANKASI PATNOS ŞUBESİ</t>
  </si>
  <si>
    <t>TR100001000352314639545002</t>
  </si>
  <si>
    <t>TR820001000523265735495042</t>
  </si>
  <si>
    <t>T.C.ZİRAAT BANKASI TAŞLÇAY ŞUBESİ</t>
  </si>
  <si>
    <t>TR210001000496084813295025</t>
  </si>
  <si>
    <t>T.C.ZİRAAT BANKASI TUTAK ŞUBESİ</t>
  </si>
  <si>
    <t>TR850001000647254579915033</t>
  </si>
  <si>
    <t xml:space="preserve"> </t>
  </si>
  <si>
    <t>Dereköy</t>
  </si>
  <si>
    <t>Ekincek</t>
  </si>
  <si>
    <t>Sarıgöze</t>
  </si>
  <si>
    <t>Ekincek köyü</t>
  </si>
  <si>
    <t>Sarıgöze köyü</t>
  </si>
  <si>
    <t xml:space="preserve">30 m2 betonarme depo yapımı </t>
  </si>
  <si>
    <t>Şebeke yapımı</t>
  </si>
  <si>
    <t>Tesis  geliştirme</t>
  </si>
  <si>
    <t>Yeşilova Ky.İlt.Sultanabat-Hürriyet-Arifbey</t>
  </si>
  <si>
    <t>Yeşilova -Sultanabat-Hürriyet-Arifbey köyleri</t>
  </si>
  <si>
    <t>Alagün</t>
  </si>
  <si>
    <t>Alagün köyü</t>
  </si>
  <si>
    <t>Stabilizeden Asfalt Dönüşüm</t>
  </si>
  <si>
    <t>TOPLAM :  3 km.</t>
  </si>
  <si>
    <t>Stabilize (3 km.)</t>
  </si>
  <si>
    <t>Birinci Derece Grup          ( 3 km. )</t>
  </si>
  <si>
    <t>Köprü</t>
  </si>
  <si>
    <t xml:space="preserve">Stabilize </t>
  </si>
  <si>
    <t xml:space="preserve">Birinci Derece </t>
  </si>
  <si>
    <t>288.165.60</t>
  </si>
  <si>
    <t>38.422.08</t>
  </si>
  <si>
    <t>Stabilize (5 km.)</t>
  </si>
  <si>
    <t>Birinci Derece Grup          ( 5 km. )</t>
  </si>
  <si>
    <t>Mutlu</t>
  </si>
  <si>
    <t>Aş.Dalören</t>
  </si>
  <si>
    <t>Sürenkök</t>
  </si>
  <si>
    <t>Aş.Kardeşli</t>
  </si>
  <si>
    <t>Mutlu köyü</t>
  </si>
  <si>
    <t>Sürenkök köyü</t>
  </si>
  <si>
    <t>Aş.Dalören köyü</t>
  </si>
  <si>
    <t>Aş.Kardeşli KÖYÜ</t>
  </si>
  <si>
    <t>TOPLAM : 4 Ad.</t>
  </si>
  <si>
    <t>İsale yapımı</t>
  </si>
  <si>
    <t>Diyadin Ilıca-Mollakara</t>
  </si>
  <si>
    <t>TOPLAM :15 km.</t>
  </si>
  <si>
    <t>5 cm.Aşınma tabakası yapımı</t>
  </si>
  <si>
    <t>6 cm.Aşınma tabakası yapımı</t>
  </si>
  <si>
    <t>BSK Asfalt (11 km.)</t>
  </si>
  <si>
    <t>BSK Asfalt (4 km.)</t>
  </si>
  <si>
    <t>Birinci derece grup(11 km.)</t>
  </si>
  <si>
    <t>Birinci derece grup(4 km.)</t>
  </si>
  <si>
    <t>Diyadin Taşbasamak</t>
  </si>
  <si>
    <t xml:space="preserve">Diyadin Ilıca- </t>
  </si>
  <si>
    <t>TOPLAM : 11 km.</t>
  </si>
  <si>
    <t>5 cm.aşınma tabakası yapımı</t>
  </si>
  <si>
    <t>BSK Asfalt ( 5 km.)</t>
  </si>
  <si>
    <t>BSK Asfalt ( 6 km.)</t>
  </si>
  <si>
    <t>Birinci derece grup (5 km)</t>
  </si>
  <si>
    <t>Birinci derece grup (6 km)</t>
  </si>
  <si>
    <t>Yamaç mz-Ekincik-Yapılı köyleri-Yeşil mz-Yk.Gözlüce köyü-Küncük mz-Aş.Yk.Kaya mz-Aş.Yk.Göze mz-Gültepe köyü-Yoğurtçu mz-Aş.Yk.Aladağ köyleri</t>
  </si>
  <si>
    <t>Stabilize Asfalt Dönüşüm</t>
  </si>
  <si>
    <t>Ky.İlt.Yamaç-Ekincik-Yapılı-Yeşil mz-Yk.Gözlüce-Küncük-Aş.Yk.Kaya-Aş.Yk.Göze-Gültepe-Yoğurtçu-Aş.Yk.Aladağ 7 km.</t>
  </si>
  <si>
    <t>TOPLAM : 7 km.</t>
  </si>
  <si>
    <t>Stabilize ( 7 ) km.</t>
  </si>
  <si>
    <t>Ky.İlt.Yamaç-Ekincik-Yapılı-Yeşil mz-Yk.Gözlüce-Küncük-Aş.Yk.Kaya-Aş.Yk.Göze-Gültepe-Yoğurtçu-Aş.Yk.Aladağ 5 km.</t>
  </si>
  <si>
    <t>Stabilize ( 5 ) km.</t>
  </si>
  <si>
    <t>TOPLAM : 5 km.</t>
  </si>
  <si>
    <t>1.239.292.09</t>
  </si>
  <si>
    <t xml:space="preserve">Balıkgölü İsale Hattı </t>
  </si>
  <si>
    <t>Gürbulak-Buyuretti-Dolaklı-Telçeker-Eskisu-İncesu-Bardaklı-Tanıktepe-Yk.Tavla-Ortadirek</t>
  </si>
  <si>
    <t>Gürbulak-Buyuretti-Dolaklı-Telçeker-Eskisu-İncesu-Bardaklı-Tanıktepe-Yk.Tavla-Ortadirek köyleri</t>
  </si>
  <si>
    <t>İsale Yapımı</t>
  </si>
  <si>
    <t>Tesis Geliştirme</t>
  </si>
  <si>
    <t>Bakım Onarım</t>
  </si>
  <si>
    <t>TOPLAM :</t>
  </si>
  <si>
    <t>Ky.İlt.Dağdelen-Üzengili (7,75) km.</t>
  </si>
  <si>
    <t>TOPLAM : 7,75 km.</t>
  </si>
  <si>
    <t>Stabilize (7.75) km.</t>
  </si>
  <si>
    <t>Ky.İlt.Çetenli-İncesu (4.80) km.</t>
  </si>
  <si>
    <t>İncesu Ky.İlt.Ortaköy-Başkent-Dağdelen (9.60) km.</t>
  </si>
  <si>
    <t>Üzengili Ky.İlt.Telçeker (4.45) km.</t>
  </si>
  <si>
    <t>Stabilize (4.80) km.</t>
  </si>
  <si>
    <t>Stabilize (9.60) km.</t>
  </si>
  <si>
    <t>Stabilize (4.45) km.</t>
  </si>
  <si>
    <t>Aş.Toklu</t>
  </si>
  <si>
    <t>Aş.Toklu köyü</t>
  </si>
  <si>
    <t>Aş.Dumanlı-Yk.Dumanlı-Güneysöğüt-Aş.Yk.Düzmeydan-Samanyolu köyleri-İnanlı-Sivrice mez-YeltepeGümüşlü-Yankaya-Gündoğdu köyleri</t>
  </si>
  <si>
    <t>Stabilize (5) km.</t>
  </si>
  <si>
    <t>Taşlıçay.Aş.Dumanlı 5 km.</t>
  </si>
  <si>
    <t>Taşlçay-Düzgören 1.2 km.</t>
  </si>
  <si>
    <t>Düzgören-Tanrıverd köyleri -Kürekli mz.</t>
  </si>
  <si>
    <t>Stabilize (1,2) km.</t>
  </si>
  <si>
    <t>TOPLAM : 6.2 km.</t>
  </si>
  <si>
    <t>Taşlıçay-Düzgören 4 km.</t>
  </si>
  <si>
    <t>TOPLAM : 4 km.</t>
  </si>
  <si>
    <t>Stabilize (4 km.)</t>
  </si>
  <si>
    <t>TOPLAM: 18,85 km.</t>
  </si>
  <si>
    <t>TOPLAM :  5 km.</t>
  </si>
  <si>
    <t xml:space="preserve"> Ilıca-Tazekent-Mollakara-Mutlu-Karataş köyleri</t>
  </si>
  <si>
    <t xml:space="preserve">Taşbasamak Altınkilit-Akçevre-Delihasan-Günbuldu-Yıldız -Kocaçoban köyleri </t>
  </si>
  <si>
    <t xml:space="preserve">Diyadin -Davut </t>
  </si>
  <si>
    <t>Adakent mz- Davut-Kuşburnu köyleri</t>
  </si>
  <si>
    <t xml:space="preserve"> Ilıca-Tazekert-Aş.Dalören-Mollakara-Oğuloba-Gedik-Mutlu-Karataş köyleri</t>
  </si>
  <si>
    <t>Dağdelen-Üzengili-Telçeker-Melikşah-Başkent köyleri</t>
  </si>
  <si>
    <t>Çetenli-İncesu-Kızılkaya köyleri</t>
  </si>
  <si>
    <t>İncesu -Gözükara-Yeniharman-Ortaköy-Başkent-Dağdelen köyleri</t>
  </si>
  <si>
    <t>Üzengili -Telçeker-Melikşah-Yk.Melikşah mz.ve köyleri</t>
  </si>
  <si>
    <t>Yardımcılar-Düzgören-Tanrıverdi köyleri -Kürekli mz.</t>
  </si>
  <si>
    <t>Aşkale-Aş.Saklıca-Yk.Saklıca-Güvenli-Sarıtaş</t>
  </si>
  <si>
    <t xml:space="preserve"> Eliaçık-Şekerpınar köyleri</t>
  </si>
  <si>
    <t>Merkez Eliaçık-Şekerpınar 6 km.</t>
  </si>
  <si>
    <t>Geçitalan</t>
  </si>
  <si>
    <t>TOPLAM: 6 km.</t>
  </si>
  <si>
    <t>Yurtpınar</t>
  </si>
  <si>
    <t>Aş.Kent</t>
  </si>
  <si>
    <t>Ozanlar</t>
  </si>
  <si>
    <t>Aş.Kent köyü</t>
  </si>
  <si>
    <t>Yurtpınar köyü</t>
  </si>
  <si>
    <t>Ozanlar köyü</t>
  </si>
  <si>
    <t>İsale hattı ve Depo yapımı</t>
  </si>
  <si>
    <t>Yeni Sondaj</t>
  </si>
  <si>
    <t>Şebeke yenileme</t>
  </si>
  <si>
    <t>Stabilize (6 km.)</t>
  </si>
  <si>
    <t>Birinci Derece Grup(6 km)</t>
  </si>
  <si>
    <t>Stabilize (1 km.)</t>
  </si>
  <si>
    <t>Birinci Derece ( km)</t>
  </si>
  <si>
    <t>Aşkale Ky.İl.Aş.Saklıca-Yk.Saklıca  8 km.</t>
  </si>
  <si>
    <t>TOPLAM : 8 km.</t>
  </si>
  <si>
    <t>Stabilize (8 km.)</t>
  </si>
  <si>
    <t>Birinci Derece Grup(8 km.)</t>
  </si>
  <si>
    <t>Birinci Derece Grup (7.75) km.</t>
  </si>
  <si>
    <t>Birinci Derece Grup ( 7 ) km.</t>
  </si>
  <si>
    <t>Birinci Derece Grup (5) km.</t>
  </si>
  <si>
    <t>Birinci Derece Grup(1.2) km.</t>
  </si>
  <si>
    <t>Birinci Derece Grup (4.80)km.</t>
  </si>
  <si>
    <t>Birinci Derece Grup(9.60)km.</t>
  </si>
  <si>
    <t>Birinci Derece Grup (4.45)km.</t>
  </si>
  <si>
    <t>Birinci Derece Grup ( 5 ) km.</t>
  </si>
  <si>
    <t>Birinci Derece Grup  (4 km.)</t>
  </si>
  <si>
    <t>Stabilizedin Asfalt Dönüşüm</t>
  </si>
  <si>
    <t>Ky.İlt.Yüncüler-Koçaklar-Zincirkale-Kızıltepe köyleri-Kızıltepe mz.</t>
  </si>
  <si>
    <t>Yüncüler-Koçaklar-Zincirkale-Kızıltepe -Kızıltepe mz.14 km.</t>
  </si>
  <si>
    <t>Mollaibrahim-Oyacık-Akyemiş-Düzceli-Günbeli köyleri</t>
  </si>
  <si>
    <t>Ky.İlt.Konakbey-Tepeli-Güllüce 4 km.</t>
  </si>
  <si>
    <t>Baltacık</t>
  </si>
  <si>
    <t>Mollaibrahim</t>
  </si>
  <si>
    <t>Eskikonak</t>
  </si>
  <si>
    <t>Doğansu</t>
  </si>
  <si>
    <t>Esenbel</t>
  </si>
  <si>
    <t>Hacılar</t>
  </si>
  <si>
    <t>Çaputlu</t>
  </si>
  <si>
    <t>Derecik</t>
  </si>
  <si>
    <t>Kuruyaka</t>
  </si>
  <si>
    <t>Tanyeli</t>
  </si>
  <si>
    <t>Kazanbey</t>
  </si>
  <si>
    <t>Çavuş</t>
  </si>
  <si>
    <t>Taşkın</t>
  </si>
  <si>
    <t>Oyacık</t>
  </si>
  <si>
    <t>Yalçınkaya</t>
  </si>
  <si>
    <t>Yk.Kulecik</t>
  </si>
  <si>
    <t>Baltacık köyü</t>
  </si>
  <si>
    <t>Mollaibrahim  köyü</t>
  </si>
  <si>
    <t>Eskikonak  köyü</t>
  </si>
  <si>
    <t>Doğansu  köyü</t>
  </si>
  <si>
    <t>Esenbel  köyü</t>
  </si>
  <si>
    <t>Hacılar  köyü</t>
  </si>
  <si>
    <t>Çaputlu  köyü</t>
  </si>
  <si>
    <t>Derecik  köyü</t>
  </si>
  <si>
    <t>Kuruyaka  köyü</t>
  </si>
  <si>
    <t>Tanyeli  köyü</t>
  </si>
  <si>
    <t>Kazanbey  köyü</t>
  </si>
  <si>
    <t>Çavuş  köyü</t>
  </si>
  <si>
    <t>Taşkın  köyü</t>
  </si>
  <si>
    <t>Oyacık  köyü</t>
  </si>
  <si>
    <t>Yalçınkaya  köyü</t>
  </si>
  <si>
    <t>Yk.Kulecik  köyü</t>
  </si>
  <si>
    <t>Suyu Yetersiz (Şebekeli)</t>
  </si>
  <si>
    <t>Konakbey-Tepeli-Güllüce köyleri</t>
  </si>
  <si>
    <t>Ky.İl.Mollaibrahim-Oyacık-Akyemiş-Düzceli-Günbeli 16 km.</t>
  </si>
  <si>
    <t>TOPLAM :30 km.</t>
  </si>
  <si>
    <t>Stabilizeden  Asfalt Dönüşüm</t>
  </si>
  <si>
    <t>Stabilize (14 km)</t>
  </si>
  <si>
    <t>Birinci Derece Grup (14 km.)</t>
  </si>
  <si>
    <t>Stabilize (16 km)</t>
  </si>
  <si>
    <t>Birinci Derece Grup (16 km.)</t>
  </si>
  <si>
    <t>Ky.İlt.Karatoklu-Yk.mh.-Uzungün-Halife-İncesu-Cemil-Yk.Kulecik 14 km.</t>
  </si>
  <si>
    <t>Karatoklu-Yk.mh.-Uzungün-Halife mz-İncesu mz-Cemil mz-Yk.Kulecik köyleri</t>
  </si>
  <si>
    <t>Dy.İlt.Hasandolu-Çukurbağ-Eryılmaz-Yurtören-Gönlüaçık-Karabulak 20 km.</t>
  </si>
  <si>
    <t>Hasandolu-Çukurbağ-Eryılmaz-Yurtören-Gönlüaçık  köyleri</t>
  </si>
  <si>
    <t>TOPLAM :38 km.</t>
  </si>
  <si>
    <t>Birinici Derece Grup (4 km.)</t>
  </si>
  <si>
    <t>Stabilize (14 km.)</t>
  </si>
  <si>
    <t>Birinici Derece Grup (14 km.)</t>
  </si>
  <si>
    <t>Stabilize (20 km.)</t>
  </si>
  <si>
    <t>Birinici Derece Grup (20 km.)</t>
  </si>
  <si>
    <t>M.NURİ ÖZ</t>
  </si>
  <si>
    <t>ozmnuri@gmail.com</t>
  </si>
  <si>
    <t>Yk.Küpkıran</t>
  </si>
  <si>
    <t>Yk.Küpkıran köyü</t>
  </si>
  <si>
    <t>Depo yapımı</t>
  </si>
  <si>
    <t>Uzunöz-Güneşgören-Akyele-Ataköy-Beydamarı-Kaşönü</t>
  </si>
  <si>
    <t>Uzunöz-Güneşgören-Akyele-Ataköy-Beydamarı-Kaşönü köyleri</t>
  </si>
  <si>
    <t>TOPLAM :11 km.</t>
  </si>
  <si>
    <t>Stabilize (11 km)</t>
  </si>
  <si>
    <t>İsaabat</t>
  </si>
  <si>
    <t>Kılıçgediği</t>
  </si>
  <si>
    <t>Dikme</t>
  </si>
  <si>
    <t>Daldalık</t>
  </si>
  <si>
    <t>TOPLAM :  7</t>
  </si>
  <si>
    <t>Kılıçgediği köyü</t>
  </si>
  <si>
    <t>Dikme köyü</t>
  </si>
  <si>
    <t>Daldalık köyü</t>
  </si>
  <si>
    <t>Dereköy köyü</t>
  </si>
  <si>
    <t>İsaabat köyü</t>
  </si>
  <si>
    <t xml:space="preserve">Yeni Tesis  </t>
  </si>
  <si>
    <t>İsale hattı kaptaj</t>
  </si>
  <si>
    <t>İsale hattı kaptaj depo onarımı</t>
  </si>
  <si>
    <t>Depo onarım</t>
  </si>
  <si>
    <t>Bayındır</t>
  </si>
  <si>
    <t>Kesik</t>
  </si>
  <si>
    <t>Bayındır köyü</t>
  </si>
  <si>
    <t>Kesik köyü</t>
  </si>
  <si>
    <t xml:space="preserve">TOPLAM: </t>
  </si>
  <si>
    <t>Kanalizasyon</t>
  </si>
  <si>
    <t>Yeni Tesis</t>
  </si>
  <si>
    <t>Uzunöz-Güneşgören-Akyele-Ataköy-Beydamarı-Kaşönü-</t>
  </si>
  <si>
    <t>Uzunöz-Güneşgören-Akyele-Ataköy-Beydamarı-Kaşönü-köyleri</t>
  </si>
  <si>
    <t>TOPLAM : 13.4 km</t>
  </si>
  <si>
    <t>Stabilize ( 13.4  km)</t>
  </si>
  <si>
    <t>Birinci Derece Grup ( 13.4 km)</t>
  </si>
  <si>
    <t>Birinci Derece Grup( 11 km)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</si>
</sst>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;[Red]#,##0"/>
    <numFmt numFmtId="166" formatCode="#,##0.00\ &quot;₺&quot;;[Red]#,##0.00\ &quot;₺&quot;"/>
  </numFmts>
  <fonts count="19">
    <font>
      <sz val="11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name val="AbakuTLSymSans"/>
      <charset val="162"/>
    </font>
    <font>
      <b/>
      <sz val="10"/>
      <color indexed="10"/>
      <name val="Arial"/>
      <family val="2"/>
      <charset val="162"/>
    </font>
    <font>
      <i/>
      <sz val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2"/>
      <name val="Arial"/>
      <family val="2"/>
      <charset val="162"/>
    </font>
    <font>
      <b/>
      <sz val="13"/>
      <name val="Arial"/>
      <family val="2"/>
      <charset val="162"/>
    </font>
    <font>
      <sz val="13"/>
      <color theme="1"/>
      <name val="Calibri"/>
      <family val="2"/>
      <charset val="162"/>
      <scheme val="minor"/>
    </font>
    <font>
      <b/>
      <sz val="13"/>
      <color theme="1"/>
      <name val="Arial"/>
      <family val="2"/>
      <charset val="162"/>
    </font>
    <font>
      <sz val="13"/>
      <name val="Arial"/>
      <family val="2"/>
      <charset val="162"/>
    </font>
    <font>
      <sz val="13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425">
    <xf numFmtId="0" fontId="0" fillId="0" borderId="0" xfId="0"/>
    <xf numFmtId="0" fontId="1" fillId="0" borderId="0" xfId="0" applyFont="1" applyBorder="1"/>
    <xf numFmtId="3" fontId="1" fillId="0" borderId="0" xfId="0" applyNumberFormat="1" applyFont="1" applyBorder="1"/>
    <xf numFmtId="0" fontId="3" fillId="0" borderId="0" xfId="2" applyFont="1"/>
    <xf numFmtId="0" fontId="3" fillId="0" borderId="2" xfId="2" applyFont="1" applyFill="1" applyBorder="1"/>
    <xf numFmtId="0" fontId="4" fillId="0" borderId="3" xfId="2" applyFont="1" applyFill="1" applyBorder="1" applyAlignment="1">
      <alignment horizontal="left"/>
    </xf>
    <xf numFmtId="0" fontId="3" fillId="0" borderId="3" xfId="2" applyFont="1" applyFill="1" applyBorder="1"/>
    <xf numFmtId="0" fontId="3" fillId="0" borderId="4" xfId="2" applyFont="1" applyFill="1" applyBorder="1"/>
    <xf numFmtId="0" fontId="3" fillId="0" borderId="0" xfId="2" applyFont="1" applyFill="1"/>
    <xf numFmtId="0" fontId="3" fillId="0" borderId="5" xfId="2" applyFont="1" applyBorder="1"/>
    <xf numFmtId="0" fontId="3" fillId="0" borderId="6" xfId="2" applyFont="1" applyBorder="1"/>
    <xf numFmtId="0" fontId="5" fillId="0" borderId="0" xfId="2" applyFont="1" applyBorder="1" applyAlignment="1">
      <alignment horizontal="center" wrapText="1"/>
    </xf>
    <xf numFmtId="0" fontId="5" fillId="0" borderId="5" xfId="2" applyFont="1" applyBorder="1"/>
    <xf numFmtId="0" fontId="5" fillId="0" borderId="0" xfId="2" applyFont="1" applyBorder="1"/>
    <xf numFmtId="0" fontId="5" fillId="0" borderId="0" xfId="2" applyFont="1"/>
    <xf numFmtId="0" fontId="5" fillId="0" borderId="7" xfId="2" applyFont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Border="1"/>
    <xf numFmtId="0" fontId="5" fillId="0" borderId="8" xfId="2" applyFont="1" applyBorder="1"/>
    <xf numFmtId="0" fontId="5" fillId="0" borderId="7" xfId="2" applyFont="1" applyFill="1" applyBorder="1" applyAlignment="1">
      <alignment vertical="center"/>
    </xf>
    <xf numFmtId="0" fontId="5" fillId="0" borderId="8" xfId="2" applyFont="1" applyFill="1" applyBorder="1" applyAlignment="1">
      <alignment vertical="center"/>
    </xf>
    <xf numFmtId="0" fontId="3" fillId="0" borderId="0" xfId="2" applyFont="1" applyBorder="1"/>
    <xf numFmtId="0" fontId="3" fillId="0" borderId="2" xfId="2" applyFont="1" applyBorder="1"/>
    <xf numFmtId="0" fontId="5" fillId="0" borderId="3" xfId="2" applyFont="1" applyBorder="1"/>
    <xf numFmtId="0" fontId="3" fillId="0" borderId="3" xfId="2" applyFont="1" applyBorder="1"/>
    <xf numFmtId="0" fontId="3" fillId="0" borderId="4" xfId="2" applyFont="1" applyBorder="1"/>
    <xf numFmtId="0" fontId="5" fillId="5" borderId="13" xfId="2" applyFont="1" applyFill="1" applyBorder="1" applyAlignment="1">
      <alignment horizontal="center"/>
    </xf>
    <xf numFmtId="0" fontId="3" fillId="0" borderId="13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1" xfId="2" applyFont="1" applyBorder="1"/>
    <xf numFmtId="0" fontId="3" fillId="0" borderId="18" xfId="2" applyFont="1" applyBorder="1" applyAlignment="1">
      <alignment horizontal="left"/>
    </xf>
    <xf numFmtId="0" fontId="3" fillId="0" borderId="19" xfId="2" applyFont="1" applyBorder="1" applyAlignment="1">
      <alignment horizontal="left"/>
    </xf>
    <xf numFmtId="0" fontId="3" fillId="0" borderId="19" xfId="2" applyFont="1" applyBorder="1"/>
    <xf numFmtId="0" fontId="3" fillId="0" borderId="20" xfId="2" applyFont="1" applyBorder="1" applyAlignment="1">
      <alignment horizontal="center"/>
    </xf>
    <xf numFmtId="0" fontId="3" fillId="0" borderId="22" xfId="2" applyFont="1" applyBorder="1" applyAlignment="1">
      <alignment horizontal="left"/>
    </xf>
    <xf numFmtId="0" fontId="3" fillId="0" borderId="23" xfId="2" applyFont="1" applyBorder="1" applyAlignment="1">
      <alignment horizontal="left"/>
    </xf>
    <xf numFmtId="0" fontId="3" fillId="0" borderId="23" xfId="2" applyFont="1" applyBorder="1"/>
    <xf numFmtId="0" fontId="3" fillId="0" borderId="0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3" fillId="0" borderId="26" xfId="2" applyFont="1" applyBorder="1"/>
    <xf numFmtId="0" fontId="3" fillId="0" borderId="27" xfId="2" applyFont="1" applyBorder="1"/>
    <xf numFmtId="0" fontId="3" fillId="0" borderId="28" xfId="2" applyFont="1" applyBorder="1"/>
    <xf numFmtId="3" fontId="3" fillId="0" borderId="1" xfId="2" applyNumberFormat="1" applyFont="1" applyBorder="1" applyAlignment="1">
      <alignment horizontal="center"/>
    </xf>
    <xf numFmtId="3" fontId="3" fillId="0" borderId="1" xfId="2" applyNumberFormat="1" applyFont="1" applyBorder="1" applyAlignment="1">
      <alignment horizontal="right"/>
    </xf>
    <xf numFmtId="0" fontId="3" fillId="0" borderId="31" xfId="2" applyFont="1" applyBorder="1" applyAlignment="1">
      <alignment horizontal="center"/>
    </xf>
    <xf numFmtId="3" fontId="3" fillId="0" borderId="19" xfId="2" applyNumberFormat="1" applyFont="1" applyBorder="1" applyAlignment="1">
      <alignment horizontal="center"/>
    </xf>
    <xf numFmtId="3" fontId="3" fillId="0" borderId="19" xfId="2" applyNumberFormat="1" applyFont="1" applyBorder="1" applyAlignment="1">
      <alignment horizontal="right"/>
    </xf>
    <xf numFmtId="3" fontId="3" fillId="0" borderId="20" xfId="2" applyNumberFormat="1" applyFont="1" applyBorder="1" applyAlignment="1">
      <alignment horizontal="center"/>
    </xf>
    <xf numFmtId="3" fontId="3" fillId="0" borderId="21" xfId="2" applyNumberFormat="1" applyFont="1" applyBorder="1" applyAlignment="1">
      <alignment horizontal="center"/>
    </xf>
    <xf numFmtId="3" fontId="3" fillId="0" borderId="23" xfId="2" applyNumberFormat="1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right"/>
    </xf>
    <xf numFmtId="3" fontId="3" fillId="0" borderId="6" xfId="2" applyNumberFormat="1" applyFont="1" applyBorder="1" applyAlignment="1">
      <alignment horizontal="right"/>
    </xf>
    <xf numFmtId="0" fontId="6" fillId="0" borderId="0" xfId="2" applyFont="1"/>
    <xf numFmtId="0" fontId="3" fillId="0" borderId="27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5" fillId="0" borderId="3" xfId="2" applyFont="1" applyFill="1" applyBorder="1"/>
    <xf numFmtId="0" fontId="3" fillId="0" borderId="6" xfId="2" applyFont="1" applyFill="1" applyBorder="1"/>
    <xf numFmtId="0" fontId="3" fillId="0" borderId="5" xfId="2" applyFont="1" applyFill="1" applyBorder="1"/>
    <xf numFmtId="0" fontId="3" fillId="0" borderId="0" xfId="2" applyFont="1" applyFill="1" applyBorder="1"/>
    <xf numFmtId="0" fontId="5" fillId="0" borderId="5" xfId="2" applyFont="1" applyFill="1" applyBorder="1"/>
    <xf numFmtId="0" fontId="5" fillId="5" borderId="1" xfId="2" applyFont="1" applyFill="1" applyBorder="1" applyAlignment="1">
      <alignment horizontal="center"/>
    </xf>
    <xf numFmtId="4" fontId="5" fillId="5" borderId="1" xfId="2" applyNumberFormat="1" applyFont="1" applyFill="1" applyBorder="1" applyAlignment="1">
      <alignment horizontal="center" vertical="center"/>
    </xf>
    <xf numFmtId="0" fontId="5" fillId="5" borderId="35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center"/>
    </xf>
    <xf numFmtId="0" fontId="3" fillId="0" borderId="14" xfId="2" applyFont="1" applyFill="1" applyBorder="1" applyAlignment="1"/>
    <xf numFmtId="0" fontId="3" fillId="0" borderId="1" xfId="2" applyFont="1" applyFill="1" applyBorder="1" applyAlignment="1"/>
    <xf numFmtId="4" fontId="3" fillId="0" borderId="14" xfId="2" applyNumberFormat="1" applyFont="1" applyBorder="1" applyAlignment="1">
      <alignment horizontal="right"/>
    </xf>
    <xf numFmtId="0" fontId="3" fillId="0" borderId="35" xfId="2" applyFont="1" applyFill="1" applyBorder="1"/>
    <xf numFmtId="0" fontId="3" fillId="0" borderId="18" xfId="2" applyFont="1" applyFill="1" applyBorder="1" applyAlignment="1">
      <alignment horizontal="left"/>
    </xf>
    <xf numFmtId="0" fontId="3" fillId="0" borderId="19" xfId="2" applyFont="1" applyFill="1" applyBorder="1" applyAlignment="1">
      <alignment horizontal="left"/>
    </xf>
    <xf numFmtId="3" fontId="3" fillId="0" borderId="19" xfId="2" applyNumberFormat="1" applyFont="1" applyFill="1" applyBorder="1" applyAlignment="1">
      <alignment horizontal="center"/>
    </xf>
    <xf numFmtId="0" fontId="3" fillId="0" borderId="20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4" fontId="3" fillId="0" borderId="20" xfId="2" applyNumberFormat="1" applyFont="1" applyBorder="1" applyAlignment="1">
      <alignment horizontal="right"/>
    </xf>
    <xf numFmtId="0" fontId="3" fillId="0" borderId="36" xfId="2" applyFont="1" applyFill="1" applyBorder="1"/>
    <xf numFmtId="0" fontId="3" fillId="0" borderId="22" xfId="2" applyFont="1" applyFill="1" applyBorder="1" applyAlignment="1">
      <alignment horizontal="left"/>
    </xf>
    <xf numFmtId="0" fontId="3" fillId="0" borderId="23" xfId="2" applyFont="1" applyFill="1" applyBorder="1" applyAlignment="1">
      <alignment horizontal="left"/>
    </xf>
    <xf numFmtId="3" fontId="3" fillId="0" borderId="23" xfId="2" applyNumberFormat="1" applyFont="1" applyFill="1" applyBorder="1" applyAlignment="1">
      <alignment horizontal="center"/>
    </xf>
    <xf numFmtId="3" fontId="3" fillId="0" borderId="24" xfId="2" applyNumberFormat="1" applyFont="1" applyFill="1" applyBorder="1" applyAlignment="1"/>
    <xf numFmtId="3" fontId="3" fillId="0" borderId="23" xfId="2" applyNumberFormat="1" applyFont="1" applyFill="1" applyBorder="1" applyAlignment="1"/>
    <xf numFmtId="4" fontId="3" fillId="0" borderId="24" xfId="2" applyNumberFormat="1" applyFont="1" applyBorder="1" applyAlignment="1">
      <alignment horizontal="right"/>
    </xf>
    <xf numFmtId="0" fontId="3" fillId="0" borderId="37" xfId="2" applyFont="1" applyFill="1" applyBorder="1"/>
    <xf numFmtId="0" fontId="3" fillId="0" borderId="26" xfId="2" applyFont="1" applyFill="1" applyBorder="1"/>
    <xf numFmtId="0" fontId="3" fillId="0" borderId="27" xfId="2" applyFont="1" applyFill="1" applyBorder="1" applyAlignment="1">
      <alignment horizontal="left"/>
    </xf>
    <xf numFmtId="3" fontId="3" fillId="0" borderId="27" xfId="2" applyNumberFormat="1" applyFont="1" applyFill="1" applyBorder="1" applyAlignment="1">
      <alignment horizontal="center"/>
    </xf>
    <xf numFmtId="3" fontId="3" fillId="0" borderId="27" xfId="2" applyNumberFormat="1" applyFont="1" applyFill="1" applyBorder="1" applyAlignment="1">
      <alignment horizontal="right"/>
    </xf>
    <xf numFmtId="3" fontId="3" fillId="0" borderId="28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0" fontId="3" fillId="0" borderId="19" xfId="2" applyFont="1" applyFill="1" applyBorder="1" applyAlignment="1">
      <alignment horizontal="center"/>
    </xf>
    <xf numFmtId="4" fontId="3" fillId="0" borderId="19" xfId="2" applyNumberFormat="1" applyFont="1" applyBorder="1" applyAlignment="1">
      <alignment horizontal="right"/>
    </xf>
    <xf numFmtId="3" fontId="3" fillId="0" borderId="23" xfId="2" applyNumberFormat="1" applyFont="1" applyFill="1" applyBorder="1" applyAlignment="1">
      <alignment horizontal="right"/>
    </xf>
    <xf numFmtId="4" fontId="3" fillId="0" borderId="23" xfId="2" applyNumberFormat="1" applyFont="1" applyBorder="1" applyAlignment="1">
      <alignment horizontal="right"/>
    </xf>
    <xf numFmtId="3" fontId="3" fillId="0" borderId="6" xfId="2" applyNumberFormat="1" applyFont="1" applyFill="1" applyBorder="1" applyAlignment="1">
      <alignment horizontal="right"/>
    </xf>
    <xf numFmtId="0" fontId="3" fillId="0" borderId="6" xfId="2" applyFont="1" applyFill="1" applyBorder="1" applyAlignment="1">
      <alignment horizontal="left" vertical="center" wrapText="1"/>
    </xf>
    <xf numFmtId="0" fontId="3" fillId="0" borderId="38" xfId="2" applyFont="1" applyFill="1" applyBorder="1"/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3" fillId="0" borderId="29" xfId="2" applyFont="1" applyFill="1" applyBorder="1" applyAlignment="1">
      <alignment vertical="center"/>
    </xf>
    <xf numFmtId="0" fontId="5" fillId="5" borderId="11" xfId="2" applyFont="1" applyFill="1" applyBorder="1" applyAlignment="1">
      <alignment horizontal="center" vertical="center" wrapText="1"/>
    </xf>
    <xf numFmtId="0" fontId="5" fillId="5" borderId="34" xfId="2" applyFont="1" applyFill="1" applyBorder="1" applyAlignment="1">
      <alignment horizontal="center" vertical="center" wrapText="1"/>
    </xf>
    <xf numFmtId="0" fontId="3" fillId="0" borderId="6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14" xfId="2" applyFont="1" applyFill="1" applyBorder="1" applyAlignment="1">
      <alignment vertical="center"/>
    </xf>
    <xf numFmtId="0" fontId="3" fillId="0" borderId="8" xfId="2" applyFont="1" applyFill="1" applyBorder="1" applyAlignment="1">
      <alignment vertical="center"/>
    </xf>
    <xf numFmtId="4" fontId="3" fillId="0" borderId="1" xfId="2" applyNumberFormat="1" applyFont="1" applyFill="1" applyBorder="1" applyAlignment="1">
      <alignment horizontal="right" vertical="center"/>
    </xf>
    <xf numFmtId="4" fontId="3" fillId="0" borderId="35" xfId="2" applyNumberFormat="1" applyFont="1" applyFill="1" applyBorder="1" applyAlignment="1">
      <alignment horizontal="right" vertical="center"/>
    </xf>
    <xf numFmtId="0" fontId="3" fillId="0" borderId="14" xfId="2" applyFont="1" applyFill="1" applyBorder="1" applyAlignment="1">
      <alignment horizontal="left" vertical="center"/>
    </xf>
    <xf numFmtId="0" fontId="3" fillId="0" borderId="8" xfId="2" applyFont="1" applyFill="1" applyBorder="1" applyAlignment="1">
      <alignment horizontal="left" vertical="center"/>
    </xf>
    <xf numFmtId="4" fontId="3" fillId="6" borderId="1" xfId="2" applyNumberFormat="1" applyFont="1" applyFill="1" applyBorder="1" applyAlignment="1">
      <alignment horizontal="right" vertical="center"/>
    </xf>
    <xf numFmtId="0" fontId="5" fillId="0" borderId="14" xfId="2" applyFont="1" applyFill="1" applyBorder="1" applyAlignment="1">
      <alignment vertical="center"/>
    </xf>
    <xf numFmtId="4" fontId="5" fillId="0" borderId="1" xfId="2" applyNumberFormat="1" applyFont="1" applyFill="1" applyBorder="1" applyAlignment="1">
      <alignment vertical="center"/>
    </xf>
    <xf numFmtId="0" fontId="3" fillId="0" borderId="26" xfId="2" applyFont="1" applyBorder="1" applyAlignment="1">
      <alignment vertical="center"/>
    </xf>
    <xf numFmtId="0" fontId="3" fillId="0" borderId="27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left" vertical="center"/>
    </xf>
    <xf numFmtId="0" fontId="3" fillId="0" borderId="27" xfId="2" applyFont="1" applyFill="1" applyBorder="1" applyAlignment="1">
      <alignment vertical="center"/>
    </xf>
    <xf numFmtId="0" fontId="3" fillId="7" borderId="28" xfId="2" applyFont="1" applyFill="1" applyBorder="1" applyAlignment="1">
      <alignment vertical="center"/>
    </xf>
    <xf numFmtId="0" fontId="5" fillId="0" borderId="2" xfId="2" applyFont="1" applyFill="1" applyBorder="1"/>
    <xf numFmtId="0" fontId="5" fillId="0" borderId="3" xfId="2" applyFont="1" applyFill="1" applyBorder="1" applyAlignment="1">
      <alignment horizontal="left"/>
    </xf>
    <xf numFmtId="0" fontId="5" fillId="0" borderId="4" xfId="2" applyFont="1" applyFill="1" applyBorder="1"/>
    <xf numFmtId="0" fontId="5" fillId="0" borderId="6" xfId="2" applyFont="1" applyFill="1" applyBorder="1"/>
    <xf numFmtId="0" fontId="5" fillId="0" borderId="0" xfId="2" applyFont="1" applyFill="1" applyBorder="1"/>
    <xf numFmtId="0" fontId="5" fillId="0" borderId="0" xfId="2" applyFont="1" applyFill="1"/>
    <xf numFmtId="0" fontId="3" fillId="0" borderId="5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5" fillId="5" borderId="1" xfId="2" applyFont="1" applyFill="1" applyBorder="1" applyAlignment="1">
      <alignment horizontal="center" wrapText="1"/>
    </xf>
    <xf numFmtId="0" fontId="3" fillId="0" borderId="6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5" borderId="14" xfId="2" applyFont="1" applyFill="1" applyBorder="1" applyAlignment="1">
      <alignment horizontal="left" vertical="center"/>
    </xf>
    <xf numFmtId="0" fontId="3" fillId="5" borderId="8" xfId="2" applyFont="1" applyFill="1" applyBorder="1" applyAlignment="1">
      <alignment horizontal="left" vertical="center"/>
    </xf>
    <xf numFmtId="0" fontId="3" fillId="5" borderId="30" xfId="2" applyFont="1" applyFill="1" applyBorder="1" applyAlignment="1">
      <alignment horizontal="left" vertical="center"/>
    </xf>
    <xf numFmtId="0" fontId="3" fillId="5" borderId="15" xfId="2" applyFont="1" applyFill="1" applyBorder="1" applyAlignment="1">
      <alignment horizontal="left" vertical="center"/>
    </xf>
    <xf numFmtId="0" fontId="5" fillId="5" borderId="15" xfId="2" applyFont="1" applyFill="1" applyBorder="1" applyAlignment="1">
      <alignment horizontal="left" vertical="center"/>
    </xf>
    <xf numFmtId="0" fontId="3" fillId="0" borderId="26" xfId="2" applyFont="1" applyFill="1" applyBorder="1" applyAlignment="1">
      <alignment vertical="center"/>
    </xf>
    <xf numFmtId="0" fontId="3" fillId="0" borderId="27" xfId="2" applyFont="1" applyFill="1" applyBorder="1"/>
    <xf numFmtId="0" fontId="3" fillId="7" borderId="28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left"/>
    </xf>
    <xf numFmtId="0" fontId="3" fillId="5" borderId="1" xfId="2" applyFont="1" applyFill="1" applyBorder="1"/>
    <xf numFmtId="0" fontId="5" fillId="5" borderId="1" xfId="2" applyFont="1" applyFill="1" applyBorder="1"/>
    <xf numFmtId="0" fontId="5" fillId="0" borderId="5" xfId="2" applyFont="1" applyFill="1" applyBorder="1" applyAlignment="1">
      <alignment vertical="center"/>
    </xf>
    <xf numFmtId="0" fontId="3" fillId="5" borderId="1" xfId="2" applyFont="1" applyFill="1" applyBorder="1" applyAlignment="1">
      <alignment horizontal="left" vertical="center"/>
    </xf>
    <xf numFmtId="0" fontId="5" fillId="6" borderId="1" xfId="2" applyFont="1" applyFill="1" applyBorder="1" applyAlignment="1">
      <alignment vertical="center"/>
    </xf>
    <xf numFmtId="0" fontId="5" fillId="6" borderId="35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6" borderId="1" xfId="2" applyFont="1" applyFill="1" applyBorder="1" applyAlignment="1">
      <alignment vertical="center"/>
    </xf>
    <xf numFmtId="4" fontId="3" fillId="6" borderId="35" xfId="2" applyNumberFormat="1" applyFont="1" applyFill="1" applyBorder="1" applyAlignment="1">
      <alignment horizontal="right" vertical="center"/>
    </xf>
    <xf numFmtId="0" fontId="3" fillId="5" borderId="1" xfId="2" applyFont="1" applyFill="1" applyBorder="1" applyAlignment="1">
      <alignment vertical="center"/>
    </xf>
    <xf numFmtId="0" fontId="5" fillId="5" borderId="1" xfId="2" applyFont="1" applyFill="1" applyBorder="1" applyAlignment="1">
      <alignment horizontal="left" vertical="center"/>
    </xf>
    <xf numFmtId="0" fontId="5" fillId="5" borderId="23" xfId="2" applyFont="1" applyFill="1" applyBorder="1" applyAlignment="1">
      <alignment horizontal="left" vertical="center"/>
    </xf>
    <xf numFmtId="0" fontId="3" fillId="5" borderId="23" xfId="2" applyFont="1" applyFill="1" applyBorder="1" applyAlignment="1">
      <alignment horizontal="left" vertical="center"/>
    </xf>
    <xf numFmtId="0" fontId="3" fillId="0" borderId="26" xfId="2" applyFont="1" applyFill="1" applyBorder="1" applyAlignment="1">
      <alignment horizontal="left"/>
    </xf>
    <xf numFmtId="0" fontId="5" fillId="5" borderId="14" xfId="2" applyFont="1" applyFill="1" applyBorder="1" applyAlignment="1">
      <alignment horizontal="left"/>
    </xf>
    <xf numFmtId="0" fontId="5" fillId="5" borderId="8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3" fillId="0" borderId="0" xfId="2" applyFont="1" applyBorder="1" applyAlignment="1">
      <alignment horizontal="centerContinuous"/>
    </xf>
    <xf numFmtId="0" fontId="3" fillId="0" borderId="0" xfId="2" applyFont="1" applyFill="1" applyBorder="1" applyAlignment="1">
      <alignment horizontal="centerContinuous"/>
    </xf>
    <xf numFmtId="0" fontId="5" fillId="0" borderId="0" xfId="2" applyFont="1" applyBorder="1" applyAlignment="1">
      <alignment horizontal="right"/>
    </xf>
    <xf numFmtId="0" fontId="5" fillId="0" borderId="0" xfId="2" applyFont="1" applyBorder="1" applyAlignment="1">
      <alignment horizontal="justify"/>
    </xf>
    <xf numFmtId="0" fontId="5" fillId="0" borderId="7" xfId="2" applyFont="1" applyBorder="1" applyAlignment="1">
      <alignment horizontal="justify"/>
    </xf>
    <xf numFmtId="0" fontId="5" fillId="0" borderId="8" xfId="2" applyFont="1" applyBorder="1" applyAlignment="1">
      <alignment horizontal="justify"/>
    </xf>
    <xf numFmtId="4" fontId="3" fillId="0" borderId="1" xfId="2" applyNumberFormat="1" applyFont="1" applyFill="1" applyBorder="1" applyAlignment="1">
      <alignment horizontal="right"/>
    </xf>
    <xf numFmtId="4" fontId="5" fillId="0" borderId="1" xfId="2" applyNumberFormat="1" applyFont="1" applyFill="1" applyBorder="1" applyAlignment="1">
      <alignment horizontal="right"/>
    </xf>
    <xf numFmtId="2" fontId="3" fillId="0" borderId="5" xfId="2" applyNumberFormat="1" applyFont="1" applyBorder="1" applyAlignment="1">
      <alignment horizontal="left" vertical="center"/>
    </xf>
    <xf numFmtId="4" fontId="5" fillId="5" borderId="23" xfId="2" applyNumberFormat="1" applyFont="1" applyFill="1" applyBorder="1" applyAlignment="1">
      <alignment horizontal="right" vertical="center"/>
    </xf>
    <xf numFmtId="2" fontId="3" fillId="0" borderId="6" xfId="2" applyNumberFormat="1" applyFont="1" applyFill="1" applyBorder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0" fontId="5" fillId="0" borderId="27" xfId="2" applyFont="1" applyFill="1" applyBorder="1"/>
    <xf numFmtId="0" fontId="3" fillId="0" borderId="25" xfId="2" applyFont="1" applyBorder="1" applyAlignment="1"/>
    <xf numFmtId="0" fontId="3" fillId="0" borderId="1" xfId="2" applyFont="1" applyBorder="1" applyAlignment="1">
      <alignment horizontal="center"/>
    </xf>
    <xf numFmtId="0" fontId="5" fillId="5" borderId="14" xfId="2" applyFont="1" applyFill="1" applyBorder="1" applyAlignment="1">
      <alignment horizontal="center" vertical="center" wrapText="1"/>
    </xf>
    <xf numFmtId="0" fontId="3" fillId="0" borderId="0" xfId="2" applyFont="1" applyBorder="1" applyAlignment="1"/>
    <xf numFmtId="0" fontId="3" fillId="5" borderId="14" xfId="2" applyFont="1" applyFill="1" applyBorder="1" applyAlignment="1">
      <alignment vertical="center"/>
    </xf>
    <xf numFmtId="0" fontId="5" fillId="5" borderId="14" xfId="2" applyFont="1" applyFill="1" applyBorder="1" applyAlignment="1">
      <alignment horizontal="left" vertical="center"/>
    </xf>
    <xf numFmtId="0" fontId="5" fillId="5" borderId="24" xfId="2" applyFont="1" applyFill="1" applyBorder="1" applyAlignment="1">
      <alignment horizontal="left" vertical="center"/>
    </xf>
    <xf numFmtId="0" fontId="3" fillId="5" borderId="8" xfId="2" applyFont="1" applyFill="1" applyBorder="1"/>
    <xf numFmtId="0" fontId="5" fillId="5" borderId="30" xfId="2" applyFont="1" applyFill="1" applyBorder="1" applyAlignment="1">
      <alignment horizontal="left"/>
    </xf>
    <xf numFmtId="0" fontId="5" fillId="5" borderId="30" xfId="2" applyFont="1" applyFill="1" applyBorder="1" applyAlignment="1">
      <alignment horizontal="left" vertical="center"/>
    </xf>
    <xf numFmtId="0" fontId="3" fillId="5" borderId="41" xfId="2" applyFont="1" applyFill="1" applyBorder="1" applyAlignment="1">
      <alignment horizontal="left" vertical="center"/>
    </xf>
    <xf numFmtId="0" fontId="5" fillId="5" borderId="32" xfId="2" applyFont="1" applyFill="1" applyBorder="1" applyAlignment="1">
      <alignment horizontal="left" vertical="center"/>
    </xf>
    <xf numFmtId="0" fontId="5" fillId="5" borderId="13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27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/>
    </xf>
    <xf numFmtId="0" fontId="3" fillId="0" borderId="3" xfId="2" applyFont="1" applyFill="1" applyBorder="1" applyAlignment="1">
      <alignment horizontal="left"/>
    </xf>
    <xf numFmtId="3" fontId="3" fillId="0" borderId="3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/>
    <xf numFmtId="4" fontId="3" fillId="0" borderId="3" xfId="2" applyNumberFormat="1" applyFont="1" applyBorder="1" applyAlignment="1">
      <alignment horizontal="right"/>
    </xf>
    <xf numFmtId="0" fontId="3" fillId="0" borderId="6" xfId="2" applyFont="1" applyFill="1" applyBorder="1" applyAlignment="1">
      <alignment horizontal="left" vertical="center"/>
    </xf>
    <xf numFmtId="0" fontId="3" fillId="0" borderId="30" xfId="2" applyFont="1" applyFill="1" applyBorder="1" applyAlignment="1">
      <alignment wrapText="1"/>
    </xf>
    <xf numFmtId="0" fontId="5" fillId="0" borderId="1" xfId="2" applyFont="1" applyFill="1" applyBorder="1" applyAlignment="1"/>
    <xf numFmtId="0" fontId="3" fillId="0" borderId="1" xfId="2" applyFont="1" applyFill="1" applyBorder="1" applyAlignment="1">
      <alignment wrapText="1"/>
    </xf>
    <xf numFmtId="4" fontId="3" fillId="6" borderId="1" xfId="2" applyNumberFormat="1" applyFont="1" applyFill="1" applyBorder="1" applyAlignment="1">
      <alignment horizontal="right"/>
    </xf>
    <xf numFmtId="0" fontId="3" fillId="0" borderId="5" xfId="2" applyFont="1" applyFill="1" applyBorder="1" applyAlignment="1">
      <alignment horizontal="left" vertical="center"/>
    </xf>
    <xf numFmtId="0" fontId="11" fillId="0" borderId="1" xfId="1" applyFont="1" applyBorder="1" applyAlignment="1">
      <alignment vertical="center" wrapText="1"/>
    </xf>
    <xf numFmtId="0" fontId="1" fillId="7" borderId="1" xfId="1" applyFont="1" applyFill="1" applyBorder="1" applyAlignment="1">
      <alignment vertical="center"/>
    </xf>
    <xf numFmtId="3" fontId="1" fillId="7" borderId="1" xfId="0" applyNumberFormat="1" applyFont="1" applyFill="1" applyBorder="1"/>
    <xf numFmtId="10" fontId="0" fillId="0" borderId="1" xfId="0" applyNumberFormat="1" applyBorder="1"/>
    <xf numFmtId="0" fontId="13" fillId="0" borderId="0" xfId="0" applyFont="1"/>
    <xf numFmtId="49" fontId="14" fillId="2" borderId="1" xfId="0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vertical="center"/>
    </xf>
    <xf numFmtId="0" fontId="12" fillId="3" borderId="1" xfId="1" applyFont="1" applyFill="1" applyBorder="1" applyAlignment="1">
      <alignment vertical="center" wrapText="1"/>
    </xf>
    <xf numFmtId="3" fontId="12" fillId="3" borderId="1" xfId="0" applyNumberFormat="1" applyFont="1" applyFill="1" applyBorder="1"/>
    <xf numFmtId="0" fontId="15" fillId="0" borderId="1" xfId="1" applyFont="1" applyBorder="1" applyAlignment="1">
      <alignment vertical="center"/>
    </xf>
    <xf numFmtId="0" fontId="15" fillId="0" borderId="1" xfId="1" applyFont="1" applyBorder="1" applyAlignment="1">
      <alignment vertical="center" wrapText="1"/>
    </xf>
    <xf numFmtId="3" fontId="16" fillId="0" borderId="1" xfId="0" applyNumberFormat="1" applyFont="1" applyBorder="1"/>
    <xf numFmtId="3" fontId="16" fillId="0" borderId="1" xfId="0" applyNumberFormat="1" applyFont="1" applyFill="1" applyBorder="1"/>
    <xf numFmtId="0" fontId="15" fillId="4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vertical="center" wrapText="1"/>
    </xf>
    <xf numFmtId="0" fontId="3" fillId="0" borderId="5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left" vertical="center"/>
    </xf>
    <xf numFmtId="0" fontId="5" fillId="5" borderId="1" xfId="2" applyFont="1" applyFill="1" applyBorder="1" applyAlignment="1">
      <alignment horizontal="center" wrapText="1"/>
    </xf>
    <xf numFmtId="0" fontId="5" fillId="0" borderId="0" xfId="2" applyFont="1" applyBorder="1" applyAlignment="1">
      <alignment horizontal="center" wrapText="1"/>
    </xf>
    <xf numFmtId="0" fontId="5" fillId="5" borderId="11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5" fillId="5" borderId="13" xfId="2" applyFont="1" applyFill="1" applyBorder="1" applyAlignment="1">
      <alignment horizontal="center"/>
    </xf>
    <xf numFmtId="0" fontId="5" fillId="5" borderId="1" xfId="2" applyFont="1" applyFill="1" applyBorder="1" applyAlignment="1">
      <alignment horizontal="center"/>
    </xf>
    <xf numFmtId="0" fontId="3" fillId="0" borderId="27" xfId="2" applyFont="1" applyFill="1" applyBorder="1" applyAlignment="1">
      <alignment horizontal="left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left"/>
    </xf>
    <xf numFmtId="0" fontId="5" fillId="5" borderId="13" xfId="2" applyFont="1" applyFill="1" applyBorder="1" applyAlignment="1">
      <alignment horizontal="center" vertical="center"/>
    </xf>
    <xf numFmtId="164" fontId="5" fillId="0" borderId="8" xfId="2" applyNumberFormat="1" applyFont="1" applyBorder="1"/>
    <xf numFmtId="4" fontId="5" fillId="0" borderId="35" xfId="2" applyNumberFormat="1" applyFont="1" applyFill="1" applyBorder="1" applyAlignment="1">
      <alignment horizontal="right" vertical="center"/>
    </xf>
    <xf numFmtId="4" fontId="3" fillId="0" borderId="1" xfId="2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horizontal="right" vertical="center"/>
    </xf>
    <xf numFmtId="4" fontId="3" fillId="0" borderId="27" xfId="2" applyNumberFormat="1" applyFont="1" applyFill="1" applyBorder="1" applyAlignment="1">
      <alignment vertical="center"/>
    </xf>
    <xf numFmtId="4" fontId="3" fillId="7" borderId="28" xfId="2" applyNumberFormat="1" applyFont="1" applyFill="1" applyBorder="1" applyAlignment="1">
      <alignment vertical="center"/>
    </xf>
    <xf numFmtId="0" fontId="3" fillId="0" borderId="13" xfId="2" applyFont="1" applyBorder="1" applyAlignment="1">
      <alignment horizontal="left" wrapText="1"/>
    </xf>
    <xf numFmtId="0" fontId="3" fillId="0" borderId="1" xfId="2" applyFont="1" applyBorder="1" applyAlignment="1">
      <alignment horizontal="left" wrapText="1"/>
    </xf>
    <xf numFmtId="0" fontId="3" fillId="0" borderId="1" xfId="2" applyFont="1" applyBorder="1" applyAlignment="1">
      <alignment wrapText="1"/>
    </xf>
    <xf numFmtId="0" fontId="3" fillId="0" borderId="18" xfId="2" applyFont="1" applyBorder="1" applyAlignment="1">
      <alignment horizontal="left" wrapText="1"/>
    </xf>
    <xf numFmtId="0" fontId="3" fillId="0" borderId="19" xfId="2" applyFont="1" applyBorder="1" applyAlignment="1">
      <alignment horizontal="left" wrapText="1"/>
    </xf>
    <xf numFmtId="0" fontId="3" fillId="0" borderId="19" xfId="2" applyFont="1" applyBorder="1" applyAlignment="1">
      <alignment wrapText="1"/>
    </xf>
    <xf numFmtId="0" fontId="3" fillId="0" borderId="1" xfId="2" applyFont="1" applyBorder="1" applyAlignment="1">
      <alignment horizontal="center" wrapText="1"/>
    </xf>
    <xf numFmtId="0" fontId="5" fillId="0" borderId="22" xfId="2" applyFont="1" applyBorder="1" applyAlignment="1">
      <alignment horizontal="left"/>
    </xf>
    <xf numFmtId="3" fontId="5" fillId="0" borderId="23" xfId="2" applyNumberFormat="1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164" fontId="3" fillId="0" borderId="17" xfId="2" applyNumberFormat="1" applyFont="1" applyBorder="1" applyAlignment="1">
      <alignment wrapText="1"/>
    </xf>
    <xf numFmtId="164" fontId="3" fillId="0" borderId="21" xfId="2" applyNumberFormat="1" applyFont="1" applyBorder="1" applyAlignment="1">
      <alignment horizontal="center" wrapText="1"/>
    </xf>
    <xf numFmtId="0" fontId="5" fillId="0" borderId="22" xfId="2" applyFont="1" applyBorder="1" applyAlignment="1">
      <alignment horizontal="left" wrapText="1"/>
    </xf>
    <xf numFmtId="0" fontId="5" fillId="0" borderId="23" xfId="2" applyFont="1" applyBorder="1" applyAlignment="1">
      <alignment horizontal="center" wrapText="1"/>
    </xf>
    <xf numFmtId="0" fontId="5" fillId="0" borderId="23" xfId="2" applyFont="1" applyBorder="1" applyAlignment="1">
      <alignment horizontal="left" wrapText="1"/>
    </xf>
    <xf numFmtId="0" fontId="5" fillId="0" borderId="23" xfId="2" applyFont="1" applyBorder="1" applyAlignment="1">
      <alignment wrapText="1"/>
    </xf>
    <xf numFmtId="164" fontId="5" fillId="0" borderId="25" xfId="2" applyNumberFormat="1" applyFont="1" applyBorder="1" applyAlignment="1">
      <alignment wrapText="1"/>
    </xf>
    <xf numFmtId="164" fontId="5" fillId="0" borderId="25" xfId="2" applyNumberFormat="1" applyFont="1" applyBorder="1" applyAlignment="1">
      <alignment horizontal="right"/>
    </xf>
    <xf numFmtId="164" fontId="3" fillId="0" borderId="35" xfId="2" applyNumberFormat="1" applyFont="1" applyBorder="1" applyAlignment="1"/>
    <xf numFmtId="164" fontId="3" fillId="0" borderId="35" xfId="2" applyNumberFormat="1" applyFont="1" applyBorder="1" applyAlignment="1">
      <alignment horizontal="center"/>
    </xf>
    <xf numFmtId="0" fontId="5" fillId="0" borderId="23" xfId="2" applyFont="1" applyBorder="1" applyAlignment="1">
      <alignment horizontal="left"/>
    </xf>
    <xf numFmtId="0" fontId="5" fillId="0" borderId="23" xfId="2" applyFont="1" applyBorder="1"/>
    <xf numFmtId="0" fontId="5" fillId="0" borderId="23" xfId="2" applyFont="1" applyBorder="1" applyAlignment="1"/>
    <xf numFmtId="164" fontId="5" fillId="0" borderId="37" xfId="2" applyNumberFormat="1" applyFont="1" applyBorder="1" applyAlignment="1"/>
    <xf numFmtId="0" fontId="17" fillId="0" borderId="0" xfId="0" applyFont="1"/>
    <xf numFmtId="0" fontId="3" fillId="0" borderId="1" xfId="2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right" vertical="center"/>
    </xf>
    <xf numFmtId="166" fontId="3" fillId="0" borderId="13" xfId="2" applyNumberFormat="1" applyFont="1" applyBorder="1" applyAlignment="1">
      <alignment horizontal="left" wrapText="1"/>
    </xf>
    <xf numFmtId="166" fontId="3" fillId="0" borderId="1" xfId="2" applyNumberFormat="1" applyFont="1" applyBorder="1" applyAlignment="1">
      <alignment wrapText="1"/>
    </xf>
    <xf numFmtId="166" fontId="3" fillId="0" borderId="18" xfId="2" applyNumberFormat="1" applyFont="1" applyBorder="1" applyAlignment="1">
      <alignment horizontal="left" wrapText="1"/>
    </xf>
    <xf numFmtId="166" fontId="5" fillId="0" borderId="22" xfId="2" applyNumberFormat="1" applyFont="1" applyBorder="1" applyAlignment="1">
      <alignment horizontal="left" wrapText="1"/>
    </xf>
    <xf numFmtId="165" fontId="5" fillId="0" borderId="23" xfId="2" applyNumberFormat="1" applyFont="1" applyBorder="1" applyAlignment="1">
      <alignment horizontal="center" wrapText="1"/>
    </xf>
    <xf numFmtId="166" fontId="5" fillId="0" borderId="23" xfId="2" applyNumberFormat="1" applyFont="1" applyBorder="1" applyAlignment="1">
      <alignment horizontal="left" wrapText="1"/>
    </xf>
    <xf numFmtId="166" fontId="5" fillId="0" borderId="23" xfId="2" applyNumberFormat="1" applyFont="1" applyBorder="1" applyAlignment="1">
      <alignment wrapText="1"/>
    </xf>
    <xf numFmtId="164" fontId="5" fillId="0" borderId="25" xfId="2" applyNumberFormat="1" applyFont="1" applyBorder="1" applyAlignment="1"/>
    <xf numFmtId="164" fontId="3" fillId="0" borderId="21" xfId="2" applyNumberFormat="1" applyFont="1" applyBorder="1" applyAlignment="1">
      <alignment horizontal="right"/>
    </xf>
    <xf numFmtId="164" fontId="3" fillId="0" borderId="17" xfId="2" applyNumberFormat="1" applyFont="1" applyBorder="1" applyAlignment="1"/>
    <xf numFmtId="166" fontId="3" fillId="0" borderId="1" xfId="2" applyNumberFormat="1" applyFont="1" applyBorder="1" applyAlignment="1">
      <alignment horizontal="left" vertical="center" wrapText="1"/>
    </xf>
    <xf numFmtId="166" fontId="3" fillId="0" borderId="1" xfId="2" applyNumberFormat="1" applyFont="1" applyBorder="1" applyAlignment="1">
      <alignment vertical="center" wrapText="1"/>
    </xf>
    <xf numFmtId="166" fontId="3" fillId="0" borderId="19" xfId="2" applyNumberFormat="1" applyFont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wrapText="1"/>
    </xf>
    <xf numFmtId="4" fontId="5" fillId="0" borderId="23" xfId="2" applyNumberFormat="1" applyFont="1" applyFill="1" applyBorder="1" applyAlignment="1">
      <alignment horizontal="center" vertical="center"/>
    </xf>
    <xf numFmtId="165" fontId="5" fillId="0" borderId="23" xfId="2" applyNumberFormat="1" applyFont="1" applyBorder="1" applyAlignment="1">
      <alignment horizontal="center"/>
    </xf>
    <xf numFmtId="0" fontId="3" fillId="0" borderId="23" xfId="2" applyFont="1" applyFill="1" applyBorder="1" applyAlignment="1">
      <alignment horizontal="center"/>
    </xf>
    <xf numFmtId="0" fontId="5" fillId="0" borderId="22" xfId="2" applyFont="1" applyFill="1" applyBorder="1" applyAlignment="1">
      <alignment horizontal="left"/>
    </xf>
    <xf numFmtId="3" fontId="5" fillId="0" borderId="1" xfId="2" applyNumberFormat="1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0" fontId="3" fillId="0" borderId="22" xfId="2" applyFont="1" applyBorder="1" applyAlignment="1">
      <alignment horizontal="left" wrapText="1"/>
    </xf>
    <xf numFmtId="0" fontId="3" fillId="0" borderId="23" xfId="2" applyFont="1" applyBorder="1" applyAlignment="1">
      <alignment horizontal="left" wrapText="1"/>
    </xf>
    <xf numFmtId="0" fontId="5" fillId="0" borderId="18" xfId="2" applyFont="1" applyBorder="1" applyAlignment="1">
      <alignment horizontal="left" wrapText="1"/>
    </xf>
    <xf numFmtId="0" fontId="5" fillId="0" borderId="19" xfId="2" applyFont="1" applyBorder="1" applyAlignment="1">
      <alignment horizontal="center" wrapText="1"/>
    </xf>
    <xf numFmtId="0" fontId="5" fillId="0" borderId="19" xfId="2" applyFont="1" applyBorder="1" applyAlignment="1">
      <alignment horizontal="left"/>
    </xf>
    <xf numFmtId="0" fontId="5" fillId="0" borderId="19" xfId="2" applyFont="1" applyBorder="1"/>
    <xf numFmtId="0" fontId="3" fillId="0" borderId="13" xfId="2" applyFont="1" applyBorder="1" applyAlignment="1">
      <alignment horizontal="center" wrapText="1"/>
    </xf>
    <xf numFmtId="0" fontId="5" fillId="0" borderId="19" xfId="2" applyFont="1" applyBorder="1" applyAlignment="1">
      <alignment horizontal="center"/>
    </xf>
    <xf numFmtId="164" fontId="5" fillId="0" borderId="21" xfId="2" applyNumberFormat="1" applyFont="1" applyBorder="1" applyAlignment="1">
      <alignment horizontal="right"/>
    </xf>
    <xf numFmtId="0" fontId="3" fillId="0" borderId="1" xfId="2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64" fontId="3" fillId="0" borderId="21" xfId="2" applyNumberFormat="1" applyFont="1" applyBorder="1" applyAlignment="1">
      <alignment horizontal="center"/>
    </xf>
    <xf numFmtId="0" fontId="3" fillId="0" borderId="19" xfId="2" applyFont="1" applyBorder="1" applyAlignment="1">
      <alignment horizontal="center" wrapText="1"/>
    </xf>
    <xf numFmtId="3" fontId="3" fillId="0" borderId="1" xfId="2" applyNumberFormat="1" applyFont="1" applyFill="1" applyBorder="1" applyAlignment="1">
      <alignment vertical="center"/>
    </xf>
    <xf numFmtId="164" fontId="3" fillId="0" borderId="20" xfId="2" applyNumberFormat="1" applyFont="1" applyBorder="1" applyAlignment="1">
      <alignment horizontal="right"/>
    </xf>
    <xf numFmtId="164" fontId="3" fillId="0" borderId="1" xfId="2" applyNumberFormat="1" applyFont="1" applyFill="1" applyBorder="1" applyAlignment="1">
      <alignment vertical="center"/>
    </xf>
    <xf numFmtId="165" fontId="3" fillId="0" borderId="19" xfId="2" applyNumberFormat="1" applyFont="1" applyBorder="1" applyAlignment="1">
      <alignment horizontal="center" wrapText="1"/>
    </xf>
    <xf numFmtId="3" fontId="3" fillId="0" borderId="1" xfId="2" applyNumberFormat="1" applyFont="1" applyBorder="1" applyAlignment="1">
      <alignment horizontal="left"/>
    </xf>
    <xf numFmtId="3" fontId="3" fillId="0" borderId="19" xfId="2" applyNumberFormat="1" applyFont="1" applyBorder="1" applyAlignment="1">
      <alignment horizontal="left"/>
    </xf>
    <xf numFmtId="3" fontId="5" fillId="0" borderId="23" xfId="2" applyNumberFormat="1" applyFont="1" applyBorder="1" applyAlignment="1">
      <alignment horizontal="left"/>
    </xf>
    <xf numFmtId="164" fontId="3" fillId="0" borderId="1" xfId="2" applyNumberFormat="1" applyFont="1" applyBorder="1" applyAlignment="1">
      <alignment wrapText="1"/>
    </xf>
    <xf numFmtId="4" fontId="3" fillId="0" borderId="1" xfId="2" applyNumberFormat="1" applyFont="1" applyFill="1" applyBorder="1" applyAlignment="1"/>
    <xf numFmtId="4" fontId="3" fillId="0" borderId="30" xfId="2" applyNumberFormat="1" applyFont="1" applyFill="1" applyBorder="1" applyAlignment="1">
      <alignment wrapText="1"/>
    </xf>
    <xf numFmtId="164" fontId="3" fillId="0" borderId="17" xfId="2" applyNumberFormat="1" applyFont="1" applyBorder="1" applyAlignment="1">
      <alignment horizontal="right"/>
    </xf>
    <xf numFmtId="0" fontId="5" fillId="0" borderId="1" xfId="2" applyFont="1" applyFill="1" applyBorder="1" applyAlignment="1">
      <alignment horizontal="center" vertical="center"/>
    </xf>
    <xf numFmtId="164" fontId="3" fillId="0" borderId="21" xfId="2" applyNumberFormat="1" applyFont="1" applyBorder="1" applyAlignment="1"/>
    <xf numFmtId="164" fontId="3" fillId="0" borderId="1" xfId="2" applyNumberFormat="1" applyFont="1" applyFill="1" applyBorder="1" applyAlignment="1"/>
    <xf numFmtId="0" fontId="18" fillId="0" borderId="7" xfId="3" applyBorder="1" applyAlignment="1" applyProtection="1">
      <alignment horizontal="justify"/>
    </xf>
    <xf numFmtId="0" fontId="3" fillId="0" borderId="30" xfId="2" applyFont="1" applyBorder="1" applyAlignment="1">
      <alignment horizontal="left"/>
    </xf>
    <xf numFmtId="4" fontId="3" fillId="0" borderId="1" xfId="2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wrapText="1"/>
    </xf>
    <xf numFmtId="0" fontId="5" fillId="5" borderId="9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5" borderId="44" xfId="2" applyFont="1" applyFill="1" applyBorder="1" applyAlignment="1">
      <alignment horizontal="center" vertical="center" wrapText="1"/>
    </xf>
    <xf numFmtId="0" fontId="5" fillId="5" borderId="4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wrapText="1"/>
    </xf>
    <xf numFmtId="0" fontId="5" fillId="5" borderId="1" xfId="2" applyFont="1" applyFill="1" applyBorder="1" applyAlignment="1">
      <alignment horizontal="center" wrapText="1"/>
    </xf>
    <xf numFmtId="0" fontId="5" fillId="5" borderId="34" xfId="2" applyFont="1" applyFill="1" applyBorder="1" applyAlignment="1">
      <alignment horizontal="center" wrapText="1"/>
    </xf>
    <xf numFmtId="0" fontId="5" fillId="5" borderId="9" xfId="2" applyFont="1" applyFill="1" applyBorder="1" applyAlignment="1">
      <alignment horizontal="center"/>
    </xf>
    <xf numFmtId="0" fontId="5" fillId="5" borderId="10" xfId="2" applyFont="1" applyFill="1" applyBorder="1" applyAlignment="1">
      <alignment horizontal="center"/>
    </xf>
    <xf numFmtId="0" fontId="5" fillId="5" borderId="29" xfId="2" applyFont="1" applyFill="1" applyBorder="1" applyAlignment="1">
      <alignment horizontal="center"/>
    </xf>
    <xf numFmtId="0" fontId="5" fillId="5" borderId="12" xfId="2" applyFont="1" applyFill="1" applyBorder="1" applyAlignment="1">
      <alignment horizontal="center" wrapText="1"/>
    </xf>
    <xf numFmtId="0" fontId="5" fillId="5" borderId="4" xfId="2" applyFont="1" applyFill="1" applyBorder="1" applyAlignment="1">
      <alignment horizontal="center" wrapText="1"/>
    </xf>
    <xf numFmtId="0" fontId="5" fillId="5" borderId="15" xfId="2" applyFont="1" applyFill="1" applyBorder="1" applyAlignment="1">
      <alignment horizontal="center" wrapText="1"/>
    </xf>
    <xf numFmtId="0" fontId="5" fillId="5" borderId="16" xfId="2" applyFont="1" applyFill="1" applyBorder="1" applyAlignment="1">
      <alignment horizontal="center" wrapText="1"/>
    </xf>
    <xf numFmtId="0" fontId="5" fillId="5" borderId="14" xfId="2" applyFont="1" applyFill="1" applyBorder="1" applyAlignment="1">
      <alignment horizontal="center"/>
    </xf>
    <xf numFmtId="0" fontId="5" fillId="5" borderId="30" xfId="2" applyFont="1" applyFill="1" applyBorder="1" applyAlignment="1">
      <alignment horizontal="center"/>
    </xf>
    <xf numFmtId="0" fontId="3" fillId="0" borderId="14" xfId="2" applyFont="1" applyBorder="1" applyAlignment="1">
      <alignment horizontal="left" wrapText="1"/>
    </xf>
    <xf numFmtId="0" fontId="3" fillId="0" borderId="30" xfId="2" applyFont="1" applyBorder="1" applyAlignment="1">
      <alignment horizontal="left" wrapText="1"/>
    </xf>
    <xf numFmtId="164" fontId="3" fillId="0" borderId="14" xfId="2" applyNumberFormat="1" applyFont="1" applyBorder="1" applyAlignment="1">
      <alignment horizontal="right"/>
    </xf>
    <xf numFmtId="164" fontId="3" fillId="0" borderId="17" xfId="2" applyNumberFormat="1" applyFont="1" applyBorder="1" applyAlignment="1">
      <alignment horizontal="right"/>
    </xf>
    <xf numFmtId="0" fontId="5" fillId="5" borderId="39" xfId="2" applyFont="1" applyFill="1" applyBorder="1" applyAlignment="1">
      <alignment horizontal="center" wrapText="1"/>
    </xf>
    <xf numFmtId="0" fontId="5" fillId="5" borderId="10" xfId="2" applyFont="1" applyFill="1" applyBorder="1" applyAlignment="1">
      <alignment horizontal="center" wrapText="1"/>
    </xf>
    <xf numFmtId="0" fontId="5" fillId="5" borderId="40" xfId="2" applyFont="1" applyFill="1" applyBorder="1" applyAlignment="1">
      <alignment horizontal="center" wrapText="1"/>
    </xf>
    <xf numFmtId="4" fontId="5" fillId="0" borderId="24" xfId="2" applyNumberFormat="1" applyFont="1" applyFill="1" applyBorder="1" applyAlignment="1">
      <alignment horizontal="center" vertical="center"/>
    </xf>
    <xf numFmtId="4" fontId="5" fillId="0" borderId="41" xfId="2" applyNumberFormat="1" applyFont="1" applyFill="1" applyBorder="1" applyAlignment="1">
      <alignment horizontal="center" vertical="center"/>
    </xf>
    <xf numFmtId="4" fontId="5" fillId="0" borderId="25" xfId="2" applyNumberFormat="1" applyFont="1" applyFill="1" applyBorder="1" applyAlignment="1">
      <alignment horizontal="center" vertical="center"/>
    </xf>
    <xf numFmtId="0" fontId="5" fillId="5" borderId="48" xfId="2" applyFont="1" applyFill="1" applyBorder="1" applyAlignment="1">
      <alignment horizontal="center" vertical="center" wrapText="1"/>
    </xf>
    <xf numFmtId="0" fontId="5" fillId="5" borderId="49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left" vertical="center"/>
    </xf>
    <xf numFmtId="0" fontId="5" fillId="5" borderId="33" xfId="2" applyFont="1" applyFill="1" applyBorder="1" applyAlignment="1">
      <alignment horizontal="center"/>
    </xf>
    <xf numFmtId="0" fontId="5" fillId="5" borderId="11" xfId="2" applyFont="1" applyFill="1" applyBorder="1" applyAlignment="1">
      <alignment horizontal="center"/>
    </xf>
    <xf numFmtId="164" fontId="3" fillId="0" borderId="14" xfId="2" applyNumberFormat="1" applyFont="1" applyBorder="1" applyAlignment="1"/>
    <xf numFmtId="164" fontId="3" fillId="0" borderId="17" xfId="2" applyNumberFormat="1" applyFont="1" applyBorder="1" applyAlignment="1"/>
    <xf numFmtId="0" fontId="5" fillId="0" borderId="24" xfId="2" applyFont="1" applyBorder="1" applyAlignment="1">
      <alignment horizontal="center" wrapText="1"/>
    </xf>
    <xf numFmtId="0" fontId="5" fillId="0" borderId="32" xfId="2" applyFont="1" applyBorder="1" applyAlignment="1">
      <alignment horizontal="center" wrapText="1"/>
    </xf>
    <xf numFmtId="164" fontId="5" fillId="0" borderId="24" xfId="2" applyNumberFormat="1" applyFont="1" applyBorder="1" applyAlignment="1">
      <alignment horizontal="right"/>
    </xf>
    <xf numFmtId="164" fontId="5" fillId="0" borderId="25" xfId="2" applyNumberFormat="1" applyFont="1" applyBorder="1" applyAlignment="1">
      <alignment horizontal="right"/>
    </xf>
    <xf numFmtId="0" fontId="3" fillId="0" borderId="14" xfId="2" applyFont="1" applyFill="1" applyBorder="1" applyAlignment="1">
      <alignment horizontal="left"/>
    </xf>
    <xf numFmtId="0" fontId="3" fillId="0" borderId="30" xfId="2" applyFont="1" applyFill="1" applyBorder="1" applyAlignment="1">
      <alignment horizontal="left"/>
    </xf>
    <xf numFmtId="0" fontId="5" fillId="0" borderId="24" xfId="2" applyFont="1" applyFill="1" applyBorder="1" applyAlignment="1">
      <alignment horizontal="center"/>
    </xf>
    <xf numFmtId="0" fontId="5" fillId="0" borderId="32" xfId="2" applyFont="1" applyFill="1" applyBorder="1" applyAlignment="1">
      <alignment horizontal="center"/>
    </xf>
    <xf numFmtId="0" fontId="3" fillId="0" borderId="46" xfId="2" applyFont="1" applyBorder="1" applyAlignment="1">
      <alignment horizontal="center" wrapText="1"/>
    </xf>
    <xf numFmtId="0" fontId="3" fillId="0" borderId="30" xfId="2" applyFont="1" applyBorder="1" applyAlignment="1">
      <alignment horizontal="center" wrapText="1"/>
    </xf>
    <xf numFmtId="0" fontId="3" fillId="0" borderId="14" xfId="2" applyFont="1" applyBorder="1" applyAlignment="1">
      <alignment horizontal="center"/>
    </xf>
    <xf numFmtId="0" fontId="3" fillId="0" borderId="30" xfId="2" applyFont="1" applyBorder="1" applyAlignment="1">
      <alignment horizontal="center"/>
    </xf>
    <xf numFmtId="3" fontId="3" fillId="0" borderId="14" xfId="2" applyNumberFormat="1" applyFont="1" applyBorder="1" applyAlignment="1">
      <alignment horizontal="center"/>
    </xf>
    <xf numFmtId="3" fontId="3" fillId="0" borderId="17" xfId="2" applyNumberFormat="1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3" fillId="0" borderId="32" xfId="2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0" fontId="3" fillId="0" borderId="14" xfId="2" applyFont="1" applyBorder="1" applyAlignment="1">
      <alignment horizontal="left"/>
    </xf>
    <xf numFmtId="0" fontId="3" fillId="0" borderId="30" xfId="2" applyFont="1" applyBorder="1" applyAlignment="1">
      <alignment horizontal="left"/>
    </xf>
    <xf numFmtId="0" fontId="5" fillId="0" borderId="0" xfId="2" applyFont="1" applyFill="1" applyBorder="1" applyAlignment="1">
      <alignment horizontal="center" vertical="center"/>
    </xf>
    <xf numFmtId="164" fontId="3" fillId="0" borderId="24" xfId="2" applyNumberFormat="1" applyFont="1" applyBorder="1" applyAlignment="1">
      <alignment horizontal="right"/>
    </xf>
    <xf numFmtId="164" fontId="3" fillId="0" borderId="25" xfId="2" applyNumberFormat="1" applyFont="1" applyBorder="1" applyAlignment="1">
      <alignment horizontal="right"/>
    </xf>
    <xf numFmtId="0" fontId="5" fillId="0" borderId="24" xfId="2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0" fontId="3" fillId="0" borderId="46" xfId="2" applyFont="1" applyBorder="1" applyAlignment="1">
      <alignment horizontal="left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wrapText="1"/>
    </xf>
    <xf numFmtId="164" fontId="5" fillId="0" borderId="43" xfId="2" applyNumberFormat="1" applyFont="1" applyBorder="1" applyAlignment="1">
      <alignment horizontal="center"/>
    </xf>
    <xf numFmtId="164" fontId="5" fillId="0" borderId="7" xfId="2" applyNumberFormat="1" applyFont="1" applyBorder="1" applyAlignment="1">
      <alignment horizontal="center"/>
    </xf>
    <xf numFmtId="0" fontId="5" fillId="5" borderId="44" xfId="2" applyFont="1" applyFill="1" applyBorder="1" applyAlignment="1">
      <alignment horizontal="center" vertical="center"/>
    </xf>
    <xf numFmtId="0" fontId="5" fillId="5" borderId="4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 wrapText="1"/>
    </xf>
    <xf numFmtId="0" fontId="5" fillId="0" borderId="42" xfId="2" applyFont="1" applyFill="1" applyBorder="1" applyAlignment="1">
      <alignment horizontal="center" vertical="center"/>
    </xf>
    <xf numFmtId="0" fontId="5" fillId="5" borderId="13" xfId="2" applyFont="1" applyFill="1" applyBorder="1" applyAlignment="1">
      <alignment horizontal="left"/>
    </xf>
    <xf numFmtId="0" fontId="5" fillId="5" borderId="1" xfId="2" applyFont="1" applyFill="1" applyBorder="1" applyAlignment="1">
      <alignment horizontal="left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3" fillId="0" borderId="46" xfId="2" applyFont="1" applyFill="1" applyBorder="1" applyAlignment="1">
      <alignment horizontal="left"/>
    </xf>
    <xf numFmtId="0" fontId="3" fillId="0" borderId="8" xfId="2" applyFont="1" applyFill="1" applyBorder="1" applyAlignment="1">
      <alignment horizontal="left"/>
    </xf>
    <xf numFmtId="0" fontId="5" fillId="0" borderId="46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2" fontId="5" fillId="5" borderId="47" xfId="2" applyNumberFormat="1" applyFont="1" applyFill="1" applyBorder="1" applyAlignment="1">
      <alignment horizontal="center" vertical="center"/>
    </xf>
    <xf numFmtId="2" fontId="5" fillId="5" borderId="41" xfId="2" applyNumberFormat="1" applyFont="1" applyFill="1" applyBorder="1" applyAlignment="1">
      <alignment horizontal="center" vertical="center"/>
    </xf>
    <xf numFmtId="2" fontId="5" fillId="5" borderId="32" xfId="2" applyNumberFormat="1" applyFont="1" applyFill="1" applyBorder="1" applyAlignment="1">
      <alignment horizontal="center" vertical="center"/>
    </xf>
    <xf numFmtId="0" fontId="3" fillId="0" borderId="46" xfId="2" applyFont="1" applyFill="1" applyBorder="1" applyAlignment="1">
      <alignment horizontal="left" wrapText="1"/>
    </xf>
    <xf numFmtId="0" fontId="3" fillId="0" borderId="8" xfId="2" applyFont="1" applyFill="1" applyBorder="1" applyAlignment="1">
      <alignment horizontal="left" wrapText="1"/>
    </xf>
    <xf numFmtId="0" fontId="3" fillId="0" borderId="30" xfId="2" applyFont="1" applyFill="1" applyBorder="1" applyAlignment="1">
      <alignment horizontal="left" wrapText="1"/>
    </xf>
  </cellXfs>
  <cellStyles count="4">
    <cellStyle name="Köprü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ZENLI%20VERI%20VE%20BILGILER/EL%20VER&#304;LER&#304;/HS%2019%20Kas&#305;m%2007/09%20A&#287;ustos/Documents%20and%20Settings/meltem/Local%20Settings/Temporary%20Internet%20Files/Content.IE5/07QNU1I7/odemelerdenges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ur-/Desktop/DUZENLI%20VERI%20VE%20BILGILER/EL%20VER&#304;LER&#304;/HS%2019%20Kas&#305;m%2007/09%20A&#287;ustos/Documents%20and%20Settings/meltem/Local%20Settings/Temporary%20Internet%20Files/Content.IE5/07QNU1I7/odemelerdenges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ozmnur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6"/>
  <sheetViews>
    <sheetView workbookViewId="0">
      <selection activeCell="A8" sqref="A8"/>
    </sheetView>
  </sheetViews>
  <sheetFormatPr defaultRowHeight="15.75"/>
  <cols>
    <col min="1" max="1" width="24.28515625" style="1" customWidth="1"/>
    <col min="2" max="2" width="21.28515625" style="1" bestFit="1" customWidth="1"/>
    <col min="3" max="3" width="14.7109375" style="2" customWidth="1"/>
    <col min="4" max="5" width="14.42578125" style="2" bestFit="1" customWidth="1"/>
  </cols>
  <sheetData>
    <row r="1" spans="1:5" ht="48.75" customHeight="1">
      <c r="A1" s="325" t="s">
        <v>554</v>
      </c>
      <c r="B1" s="326"/>
      <c r="C1" s="326"/>
      <c r="D1" s="326"/>
      <c r="E1" s="326"/>
    </row>
    <row r="2" spans="1:5" s="210" customFormat="1" ht="15.75" customHeight="1">
      <c r="A2" s="322" t="s">
        <v>0</v>
      </c>
      <c r="B2" s="323" t="s">
        <v>1</v>
      </c>
      <c r="C2" s="324" t="s">
        <v>2</v>
      </c>
      <c r="D2" s="324"/>
      <c r="E2" s="324"/>
    </row>
    <row r="3" spans="1:5" s="210" customFormat="1" ht="31.5" customHeight="1">
      <c r="A3" s="322"/>
      <c r="B3" s="323"/>
      <c r="C3" s="211" t="s">
        <v>549</v>
      </c>
      <c r="D3" s="211" t="s">
        <v>550</v>
      </c>
      <c r="E3" s="211" t="s">
        <v>3</v>
      </c>
    </row>
    <row r="4" spans="1:5" s="210" customFormat="1" ht="17.25">
      <c r="A4" s="212" t="s">
        <v>8</v>
      </c>
      <c r="B4" s="213" t="s">
        <v>512</v>
      </c>
      <c r="C4" s="214">
        <v>21882578</v>
      </c>
      <c r="D4" s="214">
        <v>15481365</v>
      </c>
      <c r="E4" s="214">
        <f t="shared" ref="E4:E37" si="0">C4+D4</f>
        <v>37363943</v>
      </c>
    </row>
    <row r="5" spans="1:5" s="210" customFormat="1" ht="17.25">
      <c r="A5" s="215" t="s">
        <v>8</v>
      </c>
      <c r="B5" s="216" t="s">
        <v>9</v>
      </c>
      <c r="C5" s="217">
        <v>2894815</v>
      </c>
      <c r="D5" s="217">
        <v>1818339</v>
      </c>
      <c r="E5" s="217">
        <f t="shared" si="0"/>
        <v>4713154</v>
      </c>
    </row>
    <row r="6" spans="1:5" s="210" customFormat="1" ht="17.25">
      <c r="A6" s="215" t="s">
        <v>8</v>
      </c>
      <c r="B6" s="216" t="s">
        <v>10</v>
      </c>
      <c r="C6" s="217">
        <v>3190123</v>
      </c>
      <c r="D6" s="217">
        <v>2522913</v>
      </c>
      <c r="E6" s="217">
        <f t="shared" si="0"/>
        <v>5713036</v>
      </c>
    </row>
    <row r="7" spans="1:5" s="210" customFormat="1" ht="17.25">
      <c r="A7" s="215" t="s">
        <v>8</v>
      </c>
      <c r="B7" s="216" t="s">
        <v>11</v>
      </c>
      <c r="C7" s="217">
        <v>1921104</v>
      </c>
      <c r="D7" s="217">
        <v>1336263</v>
      </c>
      <c r="E7" s="217">
        <f t="shared" si="0"/>
        <v>3257367</v>
      </c>
    </row>
    <row r="8" spans="1:5" s="210" customFormat="1" ht="17.25">
      <c r="A8" s="215" t="s">
        <v>8</v>
      </c>
      <c r="B8" s="216" t="s">
        <v>12</v>
      </c>
      <c r="C8" s="217">
        <v>2111411</v>
      </c>
      <c r="D8" s="217">
        <v>1493123</v>
      </c>
      <c r="E8" s="217">
        <f t="shared" si="0"/>
        <v>3604534</v>
      </c>
    </row>
    <row r="9" spans="1:5" s="210" customFormat="1" ht="17.25">
      <c r="A9" s="215" t="s">
        <v>8</v>
      </c>
      <c r="B9" s="216" t="s">
        <v>5</v>
      </c>
      <c r="C9" s="217">
        <v>3296701</v>
      </c>
      <c r="D9" s="217">
        <v>1919327</v>
      </c>
      <c r="E9" s="217">
        <f t="shared" si="0"/>
        <v>5216028</v>
      </c>
    </row>
    <row r="10" spans="1:5" s="210" customFormat="1" ht="17.25">
      <c r="A10" s="215" t="s">
        <v>8</v>
      </c>
      <c r="B10" s="216" t="s">
        <v>13</v>
      </c>
      <c r="C10" s="217">
        <v>4123144</v>
      </c>
      <c r="D10" s="218">
        <v>2853702</v>
      </c>
      <c r="E10" s="217">
        <f t="shared" si="0"/>
        <v>6976846</v>
      </c>
    </row>
    <row r="11" spans="1:5" s="210" customFormat="1" ht="17.25">
      <c r="A11" s="215" t="s">
        <v>8</v>
      </c>
      <c r="B11" s="216" t="s">
        <v>14</v>
      </c>
      <c r="C11" s="217">
        <v>1608165</v>
      </c>
      <c r="D11" s="217">
        <v>1318530</v>
      </c>
      <c r="E11" s="217">
        <f t="shared" si="0"/>
        <v>2926695</v>
      </c>
    </row>
    <row r="12" spans="1:5" s="210" customFormat="1" ht="17.25">
      <c r="A12" s="215" t="s">
        <v>8</v>
      </c>
      <c r="B12" s="216" t="s">
        <v>15</v>
      </c>
      <c r="C12" s="217">
        <v>2737115</v>
      </c>
      <c r="D12" s="217">
        <v>2219168</v>
      </c>
      <c r="E12" s="217">
        <f t="shared" si="0"/>
        <v>4956283</v>
      </c>
    </row>
    <row r="13" spans="1:5" s="210" customFormat="1" ht="17.25">
      <c r="A13" s="212" t="s">
        <v>16</v>
      </c>
      <c r="B13" s="213" t="s">
        <v>512</v>
      </c>
      <c r="C13" s="214">
        <v>7848242</v>
      </c>
      <c r="D13" s="214">
        <v>1846834</v>
      </c>
      <c r="E13" s="214">
        <f t="shared" si="0"/>
        <v>9695076</v>
      </c>
    </row>
    <row r="14" spans="1:5" s="210" customFormat="1" ht="17.25">
      <c r="A14" s="215" t="s">
        <v>16</v>
      </c>
      <c r="B14" s="216" t="s">
        <v>17</v>
      </c>
      <c r="C14" s="217">
        <v>857515</v>
      </c>
      <c r="D14" s="217">
        <v>210453</v>
      </c>
      <c r="E14" s="217">
        <f t="shared" si="0"/>
        <v>1067968</v>
      </c>
    </row>
    <row r="15" spans="1:5" s="210" customFormat="1" ht="17.25">
      <c r="A15" s="215" t="s">
        <v>16</v>
      </c>
      <c r="B15" s="216" t="s">
        <v>18</v>
      </c>
      <c r="C15" s="217">
        <v>614202</v>
      </c>
      <c r="D15" s="217">
        <v>201371</v>
      </c>
      <c r="E15" s="217">
        <f t="shared" si="0"/>
        <v>815573</v>
      </c>
    </row>
    <row r="16" spans="1:5" s="210" customFormat="1" ht="17.25">
      <c r="A16" s="215" t="s">
        <v>16</v>
      </c>
      <c r="B16" s="216" t="s">
        <v>19</v>
      </c>
      <c r="C16" s="217">
        <v>547582</v>
      </c>
      <c r="D16" s="217">
        <v>191342</v>
      </c>
      <c r="E16" s="217">
        <f t="shared" si="0"/>
        <v>738924</v>
      </c>
    </row>
    <row r="17" spans="1:5" s="210" customFormat="1" ht="17.25">
      <c r="A17" s="215" t="s">
        <v>16</v>
      </c>
      <c r="B17" s="216" t="s">
        <v>20</v>
      </c>
      <c r="C17" s="217">
        <v>345078</v>
      </c>
      <c r="D17" s="217">
        <v>180572</v>
      </c>
      <c r="E17" s="217">
        <f t="shared" si="0"/>
        <v>525650</v>
      </c>
    </row>
    <row r="18" spans="1:5" s="210" customFormat="1" ht="17.25">
      <c r="A18" s="215" t="s">
        <v>16</v>
      </c>
      <c r="B18" s="216" t="s">
        <v>5</v>
      </c>
      <c r="C18" s="217">
        <v>4154062</v>
      </c>
      <c r="D18" s="217">
        <v>618212</v>
      </c>
      <c r="E18" s="217">
        <f t="shared" si="0"/>
        <v>4772274</v>
      </c>
    </row>
    <row r="19" spans="1:5" s="210" customFormat="1" ht="17.25">
      <c r="A19" s="215" t="s">
        <v>16</v>
      </c>
      <c r="B19" s="216" t="s">
        <v>21</v>
      </c>
      <c r="C19" s="217">
        <v>1061821</v>
      </c>
      <c r="D19" s="217">
        <v>295193</v>
      </c>
      <c r="E19" s="217">
        <f t="shared" si="0"/>
        <v>1357014</v>
      </c>
    </row>
    <row r="20" spans="1:5" s="210" customFormat="1" ht="17.25">
      <c r="A20" s="215" t="s">
        <v>16</v>
      </c>
      <c r="B20" s="216" t="s">
        <v>22</v>
      </c>
      <c r="C20" s="217">
        <v>267982</v>
      </c>
      <c r="D20" s="217">
        <v>149691</v>
      </c>
      <c r="E20" s="217">
        <f t="shared" si="0"/>
        <v>417673</v>
      </c>
    </row>
    <row r="21" spans="1:5" s="210" customFormat="1" ht="17.25">
      <c r="A21" s="212" t="s">
        <v>23</v>
      </c>
      <c r="B21" s="213" t="s">
        <v>512</v>
      </c>
      <c r="C21" s="214">
        <v>10535877</v>
      </c>
      <c r="D21" s="214">
        <v>2863937</v>
      </c>
      <c r="E21" s="214">
        <f t="shared" si="0"/>
        <v>13399814</v>
      </c>
    </row>
    <row r="22" spans="1:5" s="210" customFormat="1" ht="17.25">
      <c r="A22" s="215" t="s">
        <v>23</v>
      </c>
      <c r="B22" s="216" t="s">
        <v>24</v>
      </c>
      <c r="C22" s="217">
        <v>813410</v>
      </c>
      <c r="D22" s="217">
        <v>103330</v>
      </c>
      <c r="E22" s="217">
        <f t="shared" si="0"/>
        <v>916740</v>
      </c>
    </row>
    <row r="23" spans="1:5" s="210" customFormat="1" ht="17.25">
      <c r="A23" s="215" t="s">
        <v>23</v>
      </c>
      <c r="B23" s="216" t="s">
        <v>25</v>
      </c>
      <c r="C23" s="217">
        <v>1161346</v>
      </c>
      <c r="D23" s="217">
        <v>312425</v>
      </c>
      <c r="E23" s="217">
        <f t="shared" si="0"/>
        <v>1473771</v>
      </c>
    </row>
    <row r="24" spans="1:5" s="210" customFormat="1" ht="17.25">
      <c r="A24" s="215" t="s">
        <v>23</v>
      </c>
      <c r="B24" s="216" t="s">
        <v>26</v>
      </c>
      <c r="C24" s="217">
        <v>304612</v>
      </c>
      <c r="D24" s="217">
        <v>202050</v>
      </c>
      <c r="E24" s="217">
        <f t="shared" si="0"/>
        <v>506662</v>
      </c>
    </row>
    <row r="25" spans="1:5" s="210" customFormat="1" ht="17.25">
      <c r="A25" s="215" t="s">
        <v>23</v>
      </c>
      <c r="B25" s="216" t="s">
        <v>5</v>
      </c>
      <c r="C25" s="217">
        <v>3250614</v>
      </c>
      <c r="D25" s="217">
        <v>689510</v>
      </c>
      <c r="E25" s="217">
        <f t="shared" si="0"/>
        <v>3940124</v>
      </c>
    </row>
    <row r="26" spans="1:5" s="210" customFormat="1" ht="17.25">
      <c r="A26" s="215" t="s">
        <v>23</v>
      </c>
      <c r="B26" s="216" t="s">
        <v>27</v>
      </c>
      <c r="C26" s="217">
        <v>1529240</v>
      </c>
      <c r="D26" s="217">
        <v>769616</v>
      </c>
      <c r="E26" s="217">
        <f t="shared" si="0"/>
        <v>2298856</v>
      </c>
    </row>
    <row r="27" spans="1:5" s="210" customFormat="1" ht="17.25">
      <c r="A27" s="215" t="s">
        <v>23</v>
      </c>
      <c r="B27" s="216" t="s">
        <v>28</v>
      </c>
      <c r="C27" s="217">
        <v>961763</v>
      </c>
      <c r="D27" s="217">
        <v>131942</v>
      </c>
      <c r="E27" s="217">
        <f t="shared" si="0"/>
        <v>1093705</v>
      </c>
    </row>
    <row r="28" spans="1:5" s="210" customFormat="1" ht="17.25">
      <c r="A28" s="215" t="s">
        <v>23</v>
      </c>
      <c r="B28" s="216" t="s">
        <v>29</v>
      </c>
      <c r="C28" s="217">
        <v>2514892</v>
      </c>
      <c r="D28" s="217">
        <v>655064</v>
      </c>
      <c r="E28" s="217">
        <f t="shared" si="0"/>
        <v>3169956</v>
      </c>
    </row>
    <row r="29" spans="1:5" s="210" customFormat="1" ht="17.25">
      <c r="A29" s="212" t="s">
        <v>30</v>
      </c>
      <c r="B29" s="213" t="s">
        <v>512</v>
      </c>
      <c r="C29" s="214">
        <v>7108783</v>
      </c>
      <c r="D29" s="214">
        <v>8629151</v>
      </c>
      <c r="E29" s="214">
        <f t="shared" si="0"/>
        <v>15737934</v>
      </c>
    </row>
    <row r="30" spans="1:5" s="210" customFormat="1" ht="17.25">
      <c r="A30" s="215" t="s">
        <v>30</v>
      </c>
      <c r="B30" s="216" t="s">
        <v>31</v>
      </c>
      <c r="C30" s="217">
        <v>911726</v>
      </c>
      <c r="D30" s="217">
        <v>1012603</v>
      </c>
      <c r="E30" s="217">
        <f t="shared" si="0"/>
        <v>1924329</v>
      </c>
    </row>
    <row r="31" spans="1:5" s="210" customFormat="1" ht="17.25">
      <c r="A31" s="215" t="s">
        <v>30</v>
      </c>
      <c r="B31" s="216" t="s">
        <v>32</v>
      </c>
      <c r="C31" s="217">
        <v>254372</v>
      </c>
      <c r="D31" s="218">
        <v>234853</v>
      </c>
      <c r="E31" s="217">
        <f t="shared" si="0"/>
        <v>489225</v>
      </c>
    </row>
    <row r="32" spans="1:5" s="210" customFormat="1" ht="17.25">
      <c r="A32" s="215" t="s">
        <v>30</v>
      </c>
      <c r="B32" s="216" t="s">
        <v>33</v>
      </c>
      <c r="C32" s="217">
        <v>1781386</v>
      </c>
      <c r="D32" s="217">
        <v>2515941</v>
      </c>
      <c r="E32" s="217">
        <f t="shared" si="0"/>
        <v>4297327</v>
      </c>
    </row>
    <row r="33" spans="1:5" s="210" customFormat="1" ht="17.25">
      <c r="A33" s="215" t="s">
        <v>30</v>
      </c>
      <c r="B33" s="216" t="s">
        <v>34</v>
      </c>
      <c r="C33" s="217">
        <v>887954</v>
      </c>
      <c r="D33" s="217">
        <v>1132133</v>
      </c>
      <c r="E33" s="217">
        <f t="shared" si="0"/>
        <v>2020087</v>
      </c>
    </row>
    <row r="34" spans="1:5" s="210" customFormat="1" ht="17.25">
      <c r="A34" s="215" t="s">
        <v>30</v>
      </c>
      <c r="B34" s="216" t="s">
        <v>5</v>
      </c>
      <c r="C34" s="217">
        <v>2100249</v>
      </c>
      <c r="D34" s="217">
        <v>2296919</v>
      </c>
      <c r="E34" s="217">
        <f t="shared" si="0"/>
        <v>4397168</v>
      </c>
    </row>
    <row r="35" spans="1:5" s="210" customFormat="1" ht="17.25">
      <c r="A35" s="215" t="s">
        <v>30</v>
      </c>
      <c r="B35" s="216" t="s">
        <v>35</v>
      </c>
      <c r="C35" s="217">
        <v>1173096</v>
      </c>
      <c r="D35" s="217">
        <v>1436702</v>
      </c>
      <c r="E35" s="217">
        <f t="shared" si="0"/>
        <v>2609798</v>
      </c>
    </row>
    <row r="36" spans="1:5" s="210" customFormat="1" ht="17.25">
      <c r="A36" s="212" t="s">
        <v>36</v>
      </c>
      <c r="B36" s="213" t="s">
        <v>512</v>
      </c>
      <c r="C36" s="214">
        <v>21418627</v>
      </c>
      <c r="D36" s="214">
        <v>6964828</v>
      </c>
      <c r="E36" s="214">
        <f t="shared" si="0"/>
        <v>28383455</v>
      </c>
    </row>
    <row r="37" spans="1:5" s="210" customFormat="1" ht="17.25">
      <c r="A37" s="215" t="s">
        <v>36</v>
      </c>
      <c r="B37" s="216" t="s">
        <v>37</v>
      </c>
      <c r="C37" s="217">
        <v>2139764</v>
      </c>
      <c r="D37" s="217">
        <v>1059783</v>
      </c>
      <c r="E37" s="217">
        <f t="shared" si="0"/>
        <v>3199547</v>
      </c>
    </row>
    <row r="38" spans="1:5" s="210" customFormat="1" ht="17.25">
      <c r="A38" s="215" t="s">
        <v>36</v>
      </c>
      <c r="B38" s="216" t="s">
        <v>38</v>
      </c>
      <c r="C38" s="217">
        <v>1085541</v>
      </c>
      <c r="D38" s="217">
        <v>334409</v>
      </c>
      <c r="E38" s="217">
        <f t="shared" ref="E38:E101" si="1">C38+D38</f>
        <v>1419950</v>
      </c>
    </row>
    <row r="39" spans="1:5" s="210" customFormat="1" ht="17.25">
      <c r="A39" s="215" t="s">
        <v>36</v>
      </c>
      <c r="B39" s="216" t="s">
        <v>39</v>
      </c>
      <c r="C39" s="217">
        <v>3037201</v>
      </c>
      <c r="D39" s="217">
        <v>1236665</v>
      </c>
      <c r="E39" s="217">
        <f t="shared" si="1"/>
        <v>4273866</v>
      </c>
    </row>
    <row r="40" spans="1:5" s="210" customFormat="1" ht="17.25">
      <c r="A40" s="215" t="s">
        <v>36</v>
      </c>
      <c r="B40" s="216" t="s">
        <v>40</v>
      </c>
      <c r="C40" s="217">
        <v>1864529</v>
      </c>
      <c r="D40" s="217">
        <v>585089</v>
      </c>
      <c r="E40" s="217">
        <f t="shared" si="1"/>
        <v>2449618</v>
      </c>
    </row>
    <row r="41" spans="1:5" s="210" customFormat="1" ht="17.25">
      <c r="A41" s="215" t="s">
        <v>36</v>
      </c>
      <c r="B41" s="216" t="s">
        <v>5</v>
      </c>
      <c r="C41" s="217">
        <v>3364514</v>
      </c>
      <c r="D41" s="217">
        <v>787886</v>
      </c>
      <c r="E41" s="217">
        <f t="shared" si="1"/>
        <v>4152400</v>
      </c>
    </row>
    <row r="42" spans="1:5" s="210" customFormat="1" ht="17.25">
      <c r="A42" s="215" t="s">
        <v>36</v>
      </c>
      <c r="B42" s="216" t="s">
        <v>41</v>
      </c>
      <c r="C42" s="218">
        <v>620255</v>
      </c>
      <c r="D42" s="218">
        <v>127807</v>
      </c>
      <c r="E42" s="217">
        <f t="shared" si="1"/>
        <v>748062</v>
      </c>
    </row>
    <row r="43" spans="1:5" s="210" customFormat="1" ht="17.25">
      <c r="A43" s="215" t="s">
        <v>36</v>
      </c>
      <c r="B43" s="216" t="s">
        <v>42</v>
      </c>
      <c r="C43" s="217">
        <v>4274966</v>
      </c>
      <c r="D43" s="217">
        <v>1101424</v>
      </c>
      <c r="E43" s="217">
        <f t="shared" si="1"/>
        <v>5376390</v>
      </c>
    </row>
    <row r="44" spans="1:5" s="210" customFormat="1" ht="17.25">
      <c r="A44" s="215" t="s">
        <v>36</v>
      </c>
      <c r="B44" s="216" t="s">
        <v>43</v>
      </c>
      <c r="C44" s="217">
        <v>5031857</v>
      </c>
      <c r="D44" s="217">
        <v>1731765</v>
      </c>
      <c r="E44" s="217">
        <f t="shared" si="1"/>
        <v>6763622</v>
      </c>
    </row>
    <row r="45" spans="1:5" s="210" customFormat="1" ht="17.25">
      <c r="A45" s="212" t="s">
        <v>44</v>
      </c>
      <c r="B45" s="213" t="s">
        <v>512</v>
      </c>
      <c r="C45" s="214">
        <v>10384152</v>
      </c>
      <c r="D45" s="214">
        <v>2877830</v>
      </c>
      <c r="E45" s="214">
        <f t="shared" si="1"/>
        <v>13261982</v>
      </c>
    </row>
    <row r="46" spans="1:5" s="210" customFormat="1" ht="17.25">
      <c r="A46" s="215" t="s">
        <v>44</v>
      </c>
      <c r="B46" s="216" t="s">
        <v>45</v>
      </c>
      <c r="C46" s="217">
        <v>904272</v>
      </c>
      <c r="D46" s="217">
        <v>124325</v>
      </c>
      <c r="E46" s="217">
        <f t="shared" si="1"/>
        <v>1028597</v>
      </c>
    </row>
    <row r="47" spans="1:5" s="210" customFormat="1" ht="17.25">
      <c r="A47" s="215" t="s">
        <v>44</v>
      </c>
      <c r="B47" s="216" t="s">
        <v>46</v>
      </c>
      <c r="C47" s="217">
        <v>568614</v>
      </c>
      <c r="D47" s="217">
        <v>72663</v>
      </c>
      <c r="E47" s="217">
        <f t="shared" si="1"/>
        <v>641277</v>
      </c>
    </row>
    <row r="48" spans="1:5" s="210" customFormat="1" ht="17.25">
      <c r="A48" s="215" t="s">
        <v>44</v>
      </c>
      <c r="B48" s="216" t="s">
        <v>5</v>
      </c>
      <c r="C48" s="217">
        <v>6224374</v>
      </c>
      <c r="D48" s="217">
        <v>1003518</v>
      </c>
      <c r="E48" s="217">
        <f t="shared" si="1"/>
        <v>7227892</v>
      </c>
    </row>
    <row r="49" spans="1:5" s="210" customFormat="1" ht="17.25">
      <c r="A49" s="215" t="s">
        <v>44</v>
      </c>
      <c r="B49" s="216" t="s">
        <v>47</v>
      </c>
      <c r="C49" s="217">
        <v>2686892</v>
      </c>
      <c r="D49" s="217">
        <v>1677324</v>
      </c>
      <c r="E49" s="217">
        <f t="shared" si="1"/>
        <v>4364216</v>
      </c>
    </row>
    <row r="50" spans="1:5" s="210" customFormat="1" ht="17.25">
      <c r="A50" s="212" t="s">
        <v>48</v>
      </c>
      <c r="B50" s="213" t="s">
        <v>512</v>
      </c>
      <c r="C50" s="214">
        <v>12722001</v>
      </c>
      <c r="D50" s="214">
        <v>3454108</v>
      </c>
      <c r="E50" s="214">
        <f t="shared" si="1"/>
        <v>16176109</v>
      </c>
    </row>
    <row r="51" spans="1:5" s="210" customFormat="1" ht="17.25">
      <c r="A51" s="215" t="s">
        <v>48</v>
      </c>
      <c r="B51" s="216" t="s">
        <v>49</v>
      </c>
      <c r="C51" s="217">
        <v>2485073</v>
      </c>
      <c r="D51" s="217">
        <v>315921</v>
      </c>
      <c r="E51" s="217">
        <f t="shared" si="1"/>
        <v>2800994</v>
      </c>
    </row>
    <row r="52" spans="1:5" s="210" customFormat="1" ht="17.25">
      <c r="A52" s="215" t="s">
        <v>48</v>
      </c>
      <c r="B52" s="216" t="s">
        <v>50</v>
      </c>
      <c r="C52" s="217">
        <v>1956632</v>
      </c>
      <c r="D52" s="217">
        <v>1122808</v>
      </c>
      <c r="E52" s="217">
        <f t="shared" si="1"/>
        <v>3079440</v>
      </c>
    </row>
    <row r="53" spans="1:5" s="210" customFormat="1" ht="17.25">
      <c r="A53" s="215" t="s">
        <v>48</v>
      </c>
      <c r="B53" s="216" t="s">
        <v>51</v>
      </c>
      <c r="C53" s="218">
        <v>618348</v>
      </c>
      <c r="D53" s="217">
        <v>191991</v>
      </c>
      <c r="E53" s="217">
        <f t="shared" si="1"/>
        <v>810339</v>
      </c>
    </row>
    <row r="54" spans="1:5" s="210" customFormat="1" ht="17.25">
      <c r="A54" s="215" t="s">
        <v>48</v>
      </c>
      <c r="B54" s="216" t="s">
        <v>52</v>
      </c>
      <c r="C54" s="217">
        <v>4001736</v>
      </c>
      <c r="D54" s="217">
        <v>1203168</v>
      </c>
      <c r="E54" s="217">
        <f t="shared" si="1"/>
        <v>5204904</v>
      </c>
    </row>
    <row r="55" spans="1:5" s="210" customFormat="1" ht="17.25">
      <c r="A55" s="215" t="s">
        <v>48</v>
      </c>
      <c r="B55" s="216" t="s">
        <v>5</v>
      </c>
      <c r="C55" s="217">
        <v>1784907</v>
      </c>
      <c r="D55" s="217">
        <v>342635</v>
      </c>
      <c r="E55" s="217">
        <f t="shared" si="1"/>
        <v>2127542</v>
      </c>
    </row>
    <row r="56" spans="1:5" s="210" customFormat="1" ht="17.25">
      <c r="A56" s="215" t="s">
        <v>48</v>
      </c>
      <c r="B56" s="216" t="s">
        <v>53</v>
      </c>
      <c r="C56" s="217">
        <v>1875305</v>
      </c>
      <c r="D56" s="217">
        <v>277585</v>
      </c>
      <c r="E56" s="217">
        <f t="shared" si="1"/>
        <v>2152890</v>
      </c>
    </row>
    <row r="57" spans="1:5" s="210" customFormat="1" ht="17.25">
      <c r="A57" s="212" t="s">
        <v>54</v>
      </c>
      <c r="B57" s="213" t="s">
        <v>512</v>
      </c>
      <c r="C57" s="214">
        <v>7252108</v>
      </c>
      <c r="D57" s="214">
        <v>679816</v>
      </c>
      <c r="E57" s="214">
        <f t="shared" si="1"/>
        <v>7931924</v>
      </c>
    </row>
    <row r="58" spans="1:5" s="210" customFormat="1" ht="17.25">
      <c r="A58" s="215" t="s">
        <v>54</v>
      </c>
      <c r="B58" s="216" t="s">
        <v>55</v>
      </c>
      <c r="C58" s="217">
        <v>1149617</v>
      </c>
      <c r="D58" s="218">
        <v>156056</v>
      </c>
      <c r="E58" s="217">
        <f t="shared" si="1"/>
        <v>1305673</v>
      </c>
    </row>
    <row r="59" spans="1:5" s="210" customFormat="1" ht="17.25">
      <c r="A59" s="215" t="s">
        <v>54</v>
      </c>
      <c r="B59" s="216" t="s">
        <v>56</v>
      </c>
      <c r="C59" s="217">
        <v>767585</v>
      </c>
      <c r="D59" s="218">
        <v>151880</v>
      </c>
      <c r="E59" s="217">
        <f t="shared" si="1"/>
        <v>919465</v>
      </c>
    </row>
    <row r="60" spans="1:5" s="210" customFormat="1" ht="17.25">
      <c r="A60" s="215" t="s">
        <v>54</v>
      </c>
      <c r="B60" s="216" t="s">
        <v>5</v>
      </c>
      <c r="C60" s="218">
        <v>5334906</v>
      </c>
      <c r="D60" s="217">
        <v>371880</v>
      </c>
      <c r="E60" s="217">
        <f t="shared" si="1"/>
        <v>5706786</v>
      </c>
    </row>
    <row r="61" spans="1:5" s="210" customFormat="1" ht="17.25">
      <c r="A61" s="212" t="s">
        <v>57</v>
      </c>
      <c r="B61" s="213" t="s">
        <v>512</v>
      </c>
      <c r="C61" s="214">
        <v>5458121</v>
      </c>
      <c r="D61" s="214">
        <v>3109412</v>
      </c>
      <c r="E61" s="214">
        <f t="shared" si="1"/>
        <v>8567533</v>
      </c>
    </row>
    <row r="62" spans="1:5" s="210" customFormat="1" ht="17.25">
      <c r="A62" s="215" t="s">
        <v>57</v>
      </c>
      <c r="B62" s="216" t="s">
        <v>58</v>
      </c>
      <c r="C62" s="217">
        <v>739103</v>
      </c>
      <c r="D62" s="217">
        <v>370840</v>
      </c>
      <c r="E62" s="217">
        <f t="shared" si="1"/>
        <v>1109943</v>
      </c>
    </row>
    <row r="63" spans="1:5" s="210" customFormat="1" ht="17.25">
      <c r="A63" s="215" t="s">
        <v>57</v>
      </c>
      <c r="B63" s="216" t="s">
        <v>59</v>
      </c>
      <c r="C63" s="218">
        <v>1000694</v>
      </c>
      <c r="D63" s="218">
        <v>733813</v>
      </c>
      <c r="E63" s="217">
        <f t="shared" si="1"/>
        <v>1734507</v>
      </c>
    </row>
    <row r="64" spans="1:5" s="210" customFormat="1" ht="17.25">
      <c r="A64" s="215" t="s">
        <v>57</v>
      </c>
      <c r="B64" s="216" t="s">
        <v>60</v>
      </c>
      <c r="C64" s="218">
        <v>316142</v>
      </c>
      <c r="D64" s="218">
        <v>111219</v>
      </c>
      <c r="E64" s="217">
        <f t="shared" si="1"/>
        <v>427361</v>
      </c>
    </row>
    <row r="65" spans="1:5" s="210" customFormat="1" ht="17.25">
      <c r="A65" s="215" t="s">
        <v>57</v>
      </c>
      <c r="B65" s="216" t="s">
        <v>5</v>
      </c>
      <c r="C65" s="218">
        <v>1101982</v>
      </c>
      <c r="D65" s="218">
        <v>575746</v>
      </c>
      <c r="E65" s="217">
        <f t="shared" si="1"/>
        <v>1677728</v>
      </c>
    </row>
    <row r="66" spans="1:5" s="210" customFormat="1" ht="17.25">
      <c r="A66" s="215" t="s">
        <v>57</v>
      </c>
      <c r="B66" s="216" t="s">
        <v>61</v>
      </c>
      <c r="C66" s="217">
        <v>798632</v>
      </c>
      <c r="D66" s="217">
        <v>405599</v>
      </c>
      <c r="E66" s="217">
        <f t="shared" si="1"/>
        <v>1204231</v>
      </c>
    </row>
    <row r="67" spans="1:5" s="210" customFormat="1" ht="17.25">
      <c r="A67" s="215" t="s">
        <v>57</v>
      </c>
      <c r="B67" s="216" t="s">
        <v>62</v>
      </c>
      <c r="C67" s="217">
        <v>512323</v>
      </c>
      <c r="D67" s="217">
        <v>286881</v>
      </c>
      <c r="E67" s="217">
        <f t="shared" si="1"/>
        <v>799204</v>
      </c>
    </row>
    <row r="68" spans="1:5" s="210" customFormat="1" ht="17.25">
      <c r="A68" s="215" t="s">
        <v>57</v>
      </c>
      <c r="B68" s="216" t="s">
        <v>63</v>
      </c>
      <c r="C68" s="217">
        <v>570282</v>
      </c>
      <c r="D68" s="217">
        <v>391234</v>
      </c>
      <c r="E68" s="217">
        <f t="shared" si="1"/>
        <v>961516</v>
      </c>
    </row>
    <row r="69" spans="1:5" s="210" customFormat="1" ht="17.25">
      <c r="A69" s="215" t="s">
        <v>57</v>
      </c>
      <c r="B69" s="216" t="s">
        <v>64</v>
      </c>
      <c r="C69" s="217">
        <v>418963</v>
      </c>
      <c r="D69" s="217">
        <v>234080</v>
      </c>
      <c r="E69" s="217">
        <f t="shared" si="1"/>
        <v>653043</v>
      </c>
    </row>
    <row r="70" spans="1:5" s="210" customFormat="1" ht="17.25">
      <c r="A70" s="212" t="s">
        <v>65</v>
      </c>
      <c r="B70" s="213" t="s">
        <v>512</v>
      </c>
      <c r="C70" s="214">
        <v>15706576</v>
      </c>
      <c r="D70" s="214">
        <v>6723412</v>
      </c>
      <c r="E70" s="214">
        <f t="shared" si="1"/>
        <v>22429988</v>
      </c>
    </row>
    <row r="71" spans="1:5" s="210" customFormat="1" ht="17.25">
      <c r="A71" s="215" t="s">
        <v>65</v>
      </c>
      <c r="B71" s="216" t="s">
        <v>66</v>
      </c>
      <c r="C71" s="217">
        <v>1549686</v>
      </c>
      <c r="D71" s="217">
        <v>868721</v>
      </c>
      <c r="E71" s="217">
        <f t="shared" si="1"/>
        <v>2418407</v>
      </c>
    </row>
    <row r="72" spans="1:5" s="210" customFormat="1" ht="17.25">
      <c r="A72" s="215" t="s">
        <v>65</v>
      </c>
      <c r="B72" s="216" t="s">
        <v>67</v>
      </c>
      <c r="C72" s="217">
        <v>3109425</v>
      </c>
      <c r="D72" s="217">
        <v>2227444</v>
      </c>
      <c r="E72" s="217">
        <f t="shared" si="1"/>
        <v>5336869</v>
      </c>
    </row>
    <row r="73" spans="1:5" s="210" customFormat="1" ht="17.25">
      <c r="A73" s="215" t="s">
        <v>65</v>
      </c>
      <c r="B73" s="216" t="s">
        <v>68</v>
      </c>
      <c r="C73" s="217">
        <v>2456787</v>
      </c>
      <c r="D73" s="217">
        <v>826120</v>
      </c>
      <c r="E73" s="217">
        <f t="shared" si="1"/>
        <v>3282907</v>
      </c>
    </row>
    <row r="74" spans="1:5" s="210" customFormat="1" ht="17.25">
      <c r="A74" s="215" t="s">
        <v>65</v>
      </c>
      <c r="B74" s="216" t="s">
        <v>69</v>
      </c>
      <c r="C74" s="217">
        <v>987011</v>
      </c>
      <c r="D74" s="217">
        <v>482154</v>
      </c>
      <c r="E74" s="217">
        <f t="shared" si="1"/>
        <v>1469165</v>
      </c>
    </row>
    <row r="75" spans="1:5" s="210" customFormat="1" ht="17.25">
      <c r="A75" s="215" t="s">
        <v>65</v>
      </c>
      <c r="B75" s="216" t="s">
        <v>5</v>
      </c>
      <c r="C75" s="217">
        <v>4264575</v>
      </c>
      <c r="D75" s="217">
        <v>1506826</v>
      </c>
      <c r="E75" s="217">
        <f t="shared" si="1"/>
        <v>5771401</v>
      </c>
    </row>
    <row r="76" spans="1:5" s="210" customFormat="1" ht="17.25">
      <c r="A76" s="215" t="s">
        <v>65</v>
      </c>
      <c r="B76" s="216" t="s">
        <v>70</v>
      </c>
      <c r="C76" s="217">
        <v>2238710</v>
      </c>
      <c r="D76" s="217">
        <v>667749</v>
      </c>
      <c r="E76" s="217">
        <f t="shared" si="1"/>
        <v>2906459</v>
      </c>
    </row>
    <row r="77" spans="1:5" s="210" customFormat="1" ht="17.25">
      <c r="A77" s="215" t="s">
        <v>65</v>
      </c>
      <c r="B77" s="216" t="s">
        <v>71</v>
      </c>
      <c r="C77" s="217">
        <v>723491</v>
      </c>
      <c r="D77" s="217">
        <v>46137</v>
      </c>
      <c r="E77" s="217">
        <f t="shared" si="1"/>
        <v>769628</v>
      </c>
    </row>
    <row r="78" spans="1:5" s="210" customFormat="1" ht="17.25">
      <c r="A78" s="215" t="s">
        <v>65</v>
      </c>
      <c r="B78" s="216" t="s">
        <v>72</v>
      </c>
      <c r="C78" s="218">
        <v>376891</v>
      </c>
      <c r="D78" s="217">
        <v>98261</v>
      </c>
      <c r="E78" s="217">
        <f t="shared" si="1"/>
        <v>475152</v>
      </c>
    </row>
    <row r="79" spans="1:5" s="210" customFormat="1" ht="17.25">
      <c r="A79" s="212" t="s">
        <v>73</v>
      </c>
      <c r="B79" s="213" t="s">
        <v>512</v>
      </c>
      <c r="C79" s="214">
        <v>11248889</v>
      </c>
      <c r="D79" s="214">
        <v>9849163</v>
      </c>
      <c r="E79" s="214">
        <f t="shared" si="1"/>
        <v>21098052</v>
      </c>
    </row>
    <row r="80" spans="1:5" s="210" customFormat="1" ht="17.25">
      <c r="A80" s="215" t="s">
        <v>73</v>
      </c>
      <c r="B80" s="216" t="s">
        <v>74</v>
      </c>
      <c r="C80" s="217">
        <v>985922</v>
      </c>
      <c r="D80" s="217">
        <v>698991</v>
      </c>
      <c r="E80" s="217">
        <f t="shared" si="1"/>
        <v>1684913</v>
      </c>
    </row>
    <row r="81" spans="1:5" s="210" customFormat="1" ht="17.25">
      <c r="A81" s="215" t="s">
        <v>73</v>
      </c>
      <c r="B81" s="216" t="s">
        <v>75</v>
      </c>
      <c r="C81" s="217">
        <v>1041383</v>
      </c>
      <c r="D81" s="217">
        <v>924400</v>
      </c>
      <c r="E81" s="217">
        <f t="shared" si="1"/>
        <v>1965783</v>
      </c>
    </row>
    <row r="82" spans="1:5" s="210" customFormat="1" ht="17.25">
      <c r="A82" s="215" t="s">
        <v>73</v>
      </c>
      <c r="B82" s="216" t="s">
        <v>76</v>
      </c>
      <c r="C82" s="217">
        <v>1060229</v>
      </c>
      <c r="D82" s="217">
        <v>700696</v>
      </c>
      <c r="E82" s="217">
        <f t="shared" si="1"/>
        <v>1760925</v>
      </c>
    </row>
    <row r="83" spans="1:5" s="210" customFormat="1" ht="17.25">
      <c r="A83" s="215" t="s">
        <v>73</v>
      </c>
      <c r="B83" s="216" t="s">
        <v>77</v>
      </c>
      <c r="C83" s="217">
        <v>2409893</v>
      </c>
      <c r="D83" s="217">
        <v>2741711</v>
      </c>
      <c r="E83" s="217">
        <f t="shared" si="1"/>
        <v>5151604</v>
      </c>
    </row>
    <row r="84" spans="1:5" s="210" customFormat="1" ht="17.25">
      <c r="A84" s="215" t="s">
        <v>73</v>
      </c>
      <c r="B84" s="216" t="s">
        <v>5</v>
      </c>
      <c r="C84" s="217">
        <v>1758539</v>
      </c>
      <c r="D84" s="217">
        <v>1294550</v>
      </c>
      <c r="E84" s="217">
        <f t="shared" si="1"/>
        <v>3053089</v>
      </c>
    </row>
    <row r="85" spans="1:5" s="210" customFormat="1" ht="17.25">
      <c r="A85" s="215" t="s">
        <v>73</v>
      </c>
      <c r="B85" s="216" t="s">
        <v>78</v>
      </c>
      <c r="C85" s="218">
        <v>2454744</v>
      </c>
      <c r="D85" s="217">
        <v>2488627</v>
      </c>
      <c r="E85" s="217">
        <f t="shared" si="1"/>
        <v>4943371</v>
      </c>
    </row>
    <row r="86" spans="1:5" s="210" customFormat="1" ht="17.25">
      <c r="A86" s="215" t="s">
        <v>73</v>
      </c>
      <c r="B86" s="216" t="s">
        <v>79</v>
      </c>
      <c r="C86" s="217">
        <v>1538179</v>
      </c>
      <c r="D86" s="217">
        <v>1000188</v>
      </c>
      <c r="E86" s="217">
        <f t="shared" si="1"/>
        <v>2538367</v>
      </c>
    </row>
    <row r="87" spans="1:5" s="210" customFormat="1" ht="17.25">
      <c r="A87" s="212" t="s">
        <v>80</v>
      </c>
      <c r="B87" s="213" t="s">
        <v>512</v>
      </c>
      <c r="C87" s="214">
        <v>13557844</v>
      </c>
      <c r="D87" s="214">
        <v>5626779</v>
      </c>
      <c r="E87" s="214">
        <f t="shared" si="1"/>
        <v>19184623</v>
      </c>
    </row>
    <row r="88" spans="1:5" s="210" customFormat="1" ht="17.25">
      <c r="A88" s="215" t="s">
        <v>80</v>
      </c>
      <c r="B88" s="216" t="s">
        <v>81</v>
      </c>
      <c r="C88" s="217">
        <v>491767</v>
      </c>
      <c r="D88" s="217">
        <v>180902</v>
      </c>
      <c r="E88" s="217">
        <f t="shared" si="1"/>
        <v>672669</v>
      </c>
    </row>
    <row r="89" spans="1:5" s="210" customFormat="1" ht="17.25">
      <c r="A89" s="215" t="s">
        <v>80</v>
      </c>
      <c r="B89" s="216" t="s">
        <v>82</v>
      </c>
      <c r="C89" s="217">
        <v>1822754</v>
      </c>
      <c r="D89" s="217">
        <v>522580</v>
      </c>
      <c r="E89" s="217">
        <f t="shared" si="1"/>
        <v>2345334</v>
      </c>
    </row>
    <row r="90" spans="1:5" s="210" customFormat="1" ht="17.25">
      <c r="A90" s="215" t="s">
        <v>80</v>
      </c>
      <c r="B90" s="216" t="s">
        <v>83</v>
      </c>
      <c r="C90" s="217">
        <v>2087480</v>
      </c>
      <c r="D90" s="217">
        <v>1134371</v>
      </c>
      <c r="E90" s="217">
        <f t="shared" si="1"/>
        <v>3221851</v>
      </c>
    </row>
    <row r="91" spans="1:5" s="210" customFormat="1" ht="17.25">
      <c r="A91" s="215" t="s">
        <v>80</v>
      </c>
      <c r="B91" s="216" t="s">
        <v>84</v>
      </c>
      <c r="C91" s="218">
        <v>458602</v>
      </c>
      <c r="D91" s="217">
        <v>231831</v>
      </c>
      <c r="E91" s="217">
        <f t="shared" si="1"/>
        <v>690433</v>
      </c>
    </row>
    <row r="92" spans="1:5" s="210" customFormat="1" ht="17.25">
      <c r="A92" s="215" t="s">
        <v>80</v>
      </c>
      <c r="B92" s="216" t="s">
        <v>85</v>
      </c>
      <c r="C92" s="218">
        <v>1829934</v>
      </c>
      <c r="D92" s="217">
        <v>683528</v>
      </c>
      <c r="E92" s="217">
        <f t="shared" si="1"/>
        <v>2513462</v>
      </c>
    </row>
    <row r="93" spans="1:5" s="210" customFormat="1" ht="17.25">
      <c r="A93" s="215" t="s">
        <v>80</v>
      </c>
      <c r="B93" s="216" t="s">
        <v>5</v>
      </c>
      <c r="C93" s="218">
        <v>3501572</v>
      </c>
      <c r="D93" s="217">
        <v>1169318</v>
      </c>
      <c r="E93" s="217">
        <f t="shared" si="1"/>
        <v>4670890</v>
      </c>
    </row>
    <row r="94" spans="1:5" s="210" customFormat="1" ht="17.25">
      <c r="A94" s="215" t="s">
        <v>80</v>
      </c>
      <c r="B94" s="216" t="s">
        <v>86</v>
      </c>
      <c r="C94" s="218">
        <v>2232501</v>
      </c>
      <c r="D94" s="217">
        <v>1370850</v>
      </c>
      <c r="E94" s="217">
        <f t="shared" si="1"/>
        <v>3603351</v>
      </c>
    </row>
    <row r="95" spans="1:5" s="210" customFormat="1" ht="17.25">
      <c r="A95" s="215" t="s">
        <v>80</v>
      </c>
      <c r="B95" s="216" t="s">
        <v>87</v>
      </c>
      <c r="C95" s="218">
        <v>763160</v>
      </c>
      <c r="D95" s="217">
        <v>243119</v>
      </c>
      <c r="E95" s="217">
        <f t="shared" si="1"/>
        <v>1006279</v>
      </c>
    </row>
    <row r="96" spans="1:5" s="210" customFormat="1" ht="17.25">
      <c r="A96" s="215" t="s">
        <v>80</v>
      </c>
      <c r="B96" s="216" t="s">
        <v>88</v>
      </c>
      <c r="C96" s="217">
        <v>370074</v>
      </c>
      <c r="D96" s="217">
        <v>90280</v>
      </c>
      <c r="E96" s="217">
        <f t="shared" si="1"/>
        <v>460354</v>
      </c>
    </row>
    <row r="97" spans="1:5" s="210" customFormat="1" ht="17.25">
      <c r="A97" s="212" t="s">
        <v>89</v>
      </c>
      <c r="B97" s="213" t="s">
        <v>512</v>
      </c>
      <c r="C97" s="214">
        <v>8101520</v>
      </c>
      <c r="D97" s="214">
        <v>2178879</v>
      </c>
      <c r="E97" s="214">
        <f t="shared" si="1"/>
        <v>10280399</v>
      </c>
    </row>
    <row r="98" spans="1:5" s="210" customFormat="1" ht="17.25">
      <c r="A98" s="215" t="s">
        <v>89</v>
      </c>
      <c r="B98" s="216" t="s">
        <v>90</v>
      </c>
      <c r="C98" s="217">
        <v>412160</v>
      </c>
      <c r="D98" s="217">
        <v>60820</v>
      </c>
      <c r="E98" s="217">
        <f t="shared" si="1"/>
        <v>472980</v>
      </c>
    </row>
    <row r="99" spans="1:5" s="210" customFormat="1" ht="17.25">
      <c r="A99" s="215" t="s">
        <v>89</v>
      </c>
      <c r="B99" s="216" t="s">
        <v>91</v>
      </c>
      <c r="C99" s="218">
        <v>297455</v>
      </c>
      <c r="D99" s="218">
        <v>33955</v>
      </c>
      <c r="E99" s="217">
        <f t="shared" si="1"/>
        <v>331410</v>
      </c>
    </row>
    <row r="100" spans="1:5" s="210" customFormat="1" ht="17.25">
      <c r="A100" s="215" t="s">
        <v>89</v>
      </c>
      <c r="B100" s="216" t="s">
        <v>92</v>
      </c>
      <c r="C100" s="218">
        <v>2255788</v>
      </c>
      <c r="D100" s="218">
        <v>257582</v>
      </c>
      <c r="E100" s="217">
        <f t="shared" si="1"/>
        <v>2513370</v>
      </c>
    </row>
    <row r="101" spans="1:5" s="210" customFormat="1" ht="17.25">
      <c r="A101" s="215" t="s">
        <v>89</v>
      </c>
      <c r="B101" s="216" t="s">
        <v>93</v>
      </c>
      <c r="C101" s="218">
        <v>402953</v>
      </c>
      <c r="D101" s="218">
        <v>64884</v>
      </c>
      <c r="E101" s="217">
        <f t="shared" si="1"/>
        <v>467837</v>
      </c>
    </row>
    <row r="102" spans="1:5" s="210" customFormat="1" ht="17.25">
      <c r="A102" s="215" t="s">
        <v>89</v>
      </c>
      <c r="B102" s="216" t="s">
        <v>94</v>
      </c>
      <c r="C102" s="218">
        <v>242222</v>
      </c>
      <c r="D102" s="218">
        <v>40050</v>
      </c>
      <c r="E102" s="217">
        <f t="shared" ref="E102:E165" si="2">C102+D102</f>
        <v>282272</v>
      </c>
    </row>
    <row r="103" spans="1:5" s="210" customFormat="1" ht="17.25">
      <c r="A103" s="215" t="s">
        <v>89</v>
      </c>
      <c r="B103" s="216" t="s">
        <v>95</v>
      </c>
      <c r="C103" s="218">
        <v>521138</v>
      </c>
      <c r="D103" s="218">
        <v>97008</v>
      </c>
      <c r="E103" s="217">
        <f t="shared" si="2"/>
        <v>618146</v>
      </c>
    </row>
    <row r="104" spans="1:5" s="210" customFormat="1" ht="17.25">
      <c r="A104" s="215" t="s">
        <v>89</v>
      </c>
      <c r="B104" s="216" t="s">
        <v>96</v>
      </c>
      <c r="C104" s="218">
        <v>259125</v>
      </c>
      <c r="D104" s="218">
        <v>111336</v>
      </c>
      <c r="E104" s="217">
        <f t="shared" si="2"/>
        <v>370461</v>
      </c>
    </row>
    <row r="105" spans="1:5" s="210" customFormat="1" ht="17.25">
      <c r="A105" s="215" t="s">
        <v>89</v>
      </c>
      <c r="B105" s="216" t="s">
        <v>97</v>
      </c>
      <c r="C105" s="218">
        <v>180329</v>
      </c>
      <c r="D105" s="218">
        <v>24980</v>
      </c>
      <c r="E105" s="217">
        <f t="shared" si="2"/>
        <v>205309</v>
      </c>
    </row>
    <row r="106" spans="1:5" s="210" customFormat="1" ht="17.25">
      <c r="A106" s="215" t="s">
        <v>89</v>
      </c>
      <c r="B106" s="216" t="s">
        <v>5</v>
      </c>
      <c r="C106" s="218">
        <v>1968175</v>
      </c>
      <c r="D106" s="218">
        <v>485462</v>
      </c>
      <c r="E106" s="217">
        <f t="shared" si="2"/>
        <v>2453637</v>
      </c>
    </row>
    <row r="107" spans="1:5" s="210" customFormat="1" ht="17.25">
      <c r="A107" s="215" t="s">
        <v>89</v>
      </c>
      <c r="B107" s="216" t="s">
        <v>98</v>
      </c>
      <c r="C107" s="218">
        <v>471233</v>
      </c>
      <c r="D107" s="218">
        <v>194435</v>
      </c>
      <c r="E107" s="217">
        <f t="shared" si="2"/>
        <v>665668</v>
      </c>
    </row>
    <row r="108" spans="1:5" s="210" customFormat="1" ht="17.25">
      <c r="A108" s="215" t="s">
        <v>89</v>
      </c>
      <c r="B108" s="216" t="s">
        <v>99</v>
      </c>
      <c r="C108" s="218">
        <v>1090942</v>
      </c>
      <c r="D108" s="218">
        <v>808367</v>
      </c>
      <c r="E108" s="217">
        <f t="shared" si="2"/>
        <v>1899309</v>
      </c>
    </row>
    <row r="109" spans="1:5" s="210" customFormat="1" ht="17.25">
      <c r="A109" s="212" t="s">
        <v>100</v>
      </c>
      <c r="B109" s="213" t="s">
        <v>512</v>
      </c>
      <c r="C109" s="214">
        <v>14298340</v>
      </c>
      <c r="D109" s="214">
        <v>4057453</v>
      </c>
      <c r="E109" s="214">
        <f t="shared" si="2"/>
        <v>18355793</v>
      </c>
    </row>
    <row r="110" spans="1:5" s="210" customFormat="1" ht="17.25">
      <c r="A110" s="215" t="s">
        <v>100</v>
      </c>
      <c r="B110" s="216" t="s">
        <v>101</v>
      </c>
      <c r="C110" s="217">
        <v>1652762</v>
      </c>
      <c r="D110" s="217">
        <v>202170</v>
      </c>
      <c r="E110" s="217">
        <f t="shared" si="2"/>
        <v>1854932</v>
      </c>
    </row>
    <row r="111" spans="1:5" s="210" customFormat="1" ht="17.25">
      <c r="A111" s="215" t="s">
        <v>100</v>
      </c>
      <c r="B111" s="216" t="s">
        <v>102</v>
      </c>
      <c r="C111" s="217">
        <v>1623711</v>
      </c>
      <c r="D111" s="217">
        <v>728135</v>
      </c>
      <c r="E111" s="217">
        <f t="shared" si="2"/>
        <v>2351846</v>
      </c>
    </row>
    <row r="112" spans="1:5" s="210" customFormat="1" ht="17.25">
      <c r="A112" s="215" t="s">
        <v>100</v>
      </c>
      <c r="B112" s="216" t="s">
        <v>103</v>
      </c>
      <c r="C112" s="218">
        <v>2224906</v>
      </c>
      <c r="D112" s="217">
        <v>518545</v>
      </c>
      <c r="E112" s="217">
        <f t="shared" si="2"/>
        <v>2743451</v>
      </c>
    </row>
    <row r="113" spans="1:5" s="210" customFormat="1" ht="17.25">
      <c r="A113" s="215" t="s">
        <v>100</v>
      </c>
      <c r="B113" s="216" t="s">
        <v>104</v>
      </c>
      <c r="C113" s="218">
        <v>1538059</v>
      </c>
      <c r="D113" s="217">
        <v>525685</v>
      </c>
      <c r="E113" s="217">
        <f t="shared" si="2"/>
        <v>2063744</v>
      </c>
    </row>
    <row r="114" spans="1:5" s="210" customFormat="1" ht="17.25">
      <c r="A114" s="215" t="s">
        <v>100</v>
      </c>
      <c r="B114" s="216" t="s">
        <v>105</v>
      </c>
      <c r="C114" s="218">
        <v>280377</v>
      </c>
      <c r="D114" s="217">
        <v>42295</v>
      </c>
      <c r="E114" s="217">
        <f t="shared" si="2"/>
        <v>322672</v>
      </c>
    </row>
    <row r="115" spans="1:5" s="210" customFormat="1" ht="17.25">
      <c r="A115" s="215" t="s">
        <v>100</v>
      </c>
      <c r="B115" s="216" t="s">
        <v>106</v>
      </c>
      <c r="C115" s="218">
        <v>1120830</v>
      </c>
      <c r="D115" s="217">
        <v>303002</v>
      </c>
      <c r="E115" s="217">
        <f t="shared" si="2"/>
        <v>1423832</v>
      </c>
    </row>
    <row r="116" spans="1:5" s="210" customFormat="1" ht="17.25">
      <c r="A116" s="215" t="s">
        <v>100</v>
      </c>
      <c r="B116" s="216" t="s">
        <v>107</v>
      </c>
      <c r="C116" s="218">
        <v>775860</v>
      </c>
      <c r="D116" s="217">
        <v>119072</v>
      </c>
      <c r="E116" s="217">
        <f t="shared" si="2"/>
        <v>894932</v>
      </c>
    </row>
    <row r="117" spans="1:5" s="210" customFormat="1" ht="17.25">
      <c r="A117" s="215" t="s">
        <v>100</v>
      </c>
      <c r="B117" s="216" t="s">
        <v>108</v>
      </c>
      <c r="C117" s="217">
        <v>934546</v>
      </c>
      <c r="D117" s="217">
        <v>30117</v>
      </c>
      <c r="E117" s="217">
        <f t="shared" si="2"/>
        <v>964663</v>
      </c>
    </row>
    <row r="118" spans="1:5" s="210" customFormat="1" ht="17.25">
      <c r="A118" s="215" t="s">
        <v>100</v>
      </c>
      <c r="B118" s="216" t="s">
        <v>109</v>
      </c>
      <c r="C118" s="217">
        <v>1074512</v>
      </c>
      <c r="D118" s="217">
        <v>116791</v>
      </c>
      <c r="E118" s="217">
        <f t="shared" si="2"/>
        <v>1191303</v>
      </c>
    </row>
    <row r="119" spans="1:5" s="210" customFormat="1" ht="17.25">
      <c r="A119" s="215" t="s">
        <v>100</v>
      </c>
      <c r="B119" s="216" t="s">
        <v>5</v>
      </c>
      <c r="C119" s="217">
        <v>1502389</v>
      </c>
      <c r="D119" s="217">
        <v>209480</v>
      </c>
      <c r="E119" s="217">
        <f t="shared" si="2"/>
        <v>1711869</v>
      </c>
    </row>
    <row r="120" spans="1:5" s="210" customFormat="1" ht="17.25">
      <c r="A120" s="215" t="s">
        <v>100</v>
      </c>
      <c r="B120" s="216" t="s">
        <v>110</v>
      </c>
      <c r="C120" s="217">
        <v>1570388</v>
      </c>
      <c r="D120" s="217">
        <v>1262161</v>
      </c>
      <c r="E120" s="217">
        <f t="shared" si="2"/>
        <v>2832549</v>
      </c>
    </row>
    <row r="121" spans="1:5" s="210" customFormat="1" ht="17.25">
      <c r="A121" s="212" t="s">
        <v>111</v>
      </c>
      <c r="B121" s="213" t="s">
        <v>512</v>
      </c>
      <c r="C121" s="214">
        <v>8901019</v>
      </c>
      <c r="D121" s="214">
        <v>3106116</v>
      </c>
      <c r="E121" s="214">
        <f t="shared" si="2"/>
        <v>12007135</v>
      </c>
    </row>
    <row r="122" spans="1:5" s="210" customFormat="1" ht="17.25">
      <c r="A122" s="215" t="s">
        <v>111</v>
      </c>
      <c r="B122" s="216" t="s">
        <v>112</v>
      </c>
      <c r="C122" s="217">
        <v>224565</v>
      </c>
      <c r="D122" s="217">
        <v>28718</v>
      </c>
      <c r="E122" s="217">
        <f t="shared" si="2"/>
        <v>253283</v>
      </c>
    </row>
    <row r="123" spans="1:5" s="210" customFormat="1" ht="17.25">
      <c r="A123" s="215" t="s">
        <v>111</v>
      </c>
      <c r="B123" s="216" t="s">
        <v>113</v>
      </c>
      <c r="C123" s="217">
        <v>766582</v>
      </c>
      <c r="D123" s="217">
        <v>638677</v>
      </c>
      <c r="E123" s="217">
        <f t="shared" si="2"/>
        <v>1405259</v>
      </c>
    </row>
    <row r="124" spans="1:5" s="210" customFormat="1" ht="17.25">
      <c r="A124" s="215" t="s">
        <v>111</v>
      </c>
      <c r="B124" s="216" t="s">
        <v>114</v>
      </c>
      <c r="C124" s="217">
        <v>1331232</v>
      </c>
      <c r="D124" s="217">
        <v>785413</v>
      </c>
      <c r="E124" s="217">
        <f t="shared" si="2"/>
        <v>2116645</v>
      </c>
    </row>
    <row r="125" spans="1:5" s="210" customFormat="1" ht="17.25">
      <c r="A125" s="215" t="s">
        <v>111</v>
      </c>
      <c r="B125" s="216" t="s">
        <v>115</v>
      </c>
      <c r="C125" s="218">
        <v>442972</v>
      </c>
      <c r="D125" s="217">
        <v>73603</v>
      </c>
      <c r="E125" s="217">
        <f t="shared" si="2"/>
        <v>516575</v>
      </c>
    </row>
    <row r="126" spans="1:5" s="210" customFormat="1" ht="17.25">
      <c r="A126" s="215" t="s">
        <v>111</v>
      </c>
      <c r="B126" s="216" t="s">
        <v>116</v>
      </c>
      <c r="C126" s="218">
        <v>1138498</v>
      </c>
      <c r="D126" s="217">
        <v>319360</v>
      </c>
      <c r="E126" s="217">
        <f t="shared" si="2"/>
        <v>1457858</v>
      </c>
    </row>
    <row r="127" spans="1:5" s="210" customFormat="1" ht="17.25">
      <c r="A127" s="215" t="s">
        <v>111</v>
      </c>
      <c r="B127" s="216" t="s">
        <v>117</v>
      </c>
      <c r="C127" s="218">
        <v>594924</v>
      </c>
      <c r="D127" s="217">
        <v>182455</v>
      </c>
      <c r="E127" s="217">
        <f t="shared" si="2"/>
        <v>777379</v>
      </c>
    </row>
    <row r="128" spans="1:5" s="210" customFormat="1" ht="17.25">
      <c r="A128" s="215" t="s">
        <v>111</v>
      </c>
      <c r="B128" s="216" t="s">
        <v>118</v>
      </c>
      <c r="C128" s="218">
        <v>307916</v>
      </c>
      <c r="D128" s="217">
        <v>61434</v>
      </c>
      <c r="E128" s="217">
        <f t="shared" si="2"/>
        <v>369350</v>
      </c>
    </row>
    <row r="129" spans="1:5" s="210" customFormat="1" ht="17.25">
      <c r="A129" s="215" t="s">
        <v>111</v>
      </c>
      <c r="B129" s="216" t="s">
        <v>119</v>
      </c>
      <c r="C129" s="218">
        <v>506036</v>
      </c>
      <c r="D129" s="217">
        <v>111438</v>
      </c>
      <c r="E129" s="217">
        <f t="shared" si="2"/>
        <v>617474</v>
      </c>
    </row>
    <row r="130" spans="1:5" s="210" customFormat="1" ht="17.25">
      <c r="A130" s="215" t="s">
        <v>111</v>
      </c>
      <c r="B130" s="216" t="s">
        <v>5</v>
      </c>
      <c r="C130" s="218">
        <v>1476091</v>
      </c>
      <c r="D130" s="217">
        <v>374495</v>
      </c>
      <c r="E130" s="217">
        <f t="shared" si="2"/>
        <v>1850586</v>
      </c>
    </row>
    <row r="131" spans="1:5" s="210" customFormat="1" ht="17.25">
      <c r="A131" s="215" t="s">
        <v>111</v>
      </c>
      <c r="B131" s="216" t="s">
        <v>120</v>
      </c>
      <c r="C131" s="218">
        <v>663449</v>
      </c>
      <c r="D131" s="217">
        <v>165629</v>
      </c>
      <c r="E131" s="217">
        <f t="shared" si="2"/>
        <v>829078</v>
      </c>
    </row>
    <row r="132" spans="1:5" s="210" customFormat="1" ht="17.25">
      <c r="A132" s="215" t="s">
        <v>111</v>
      </c>
      <c r="B132" s="216" t="s">
        <v>121</v>
      </c>
      <c r="C132" s="217">
        <v>485036</v>
      </c>
      <c r="D132" s="217">
        <v>185238</v>
      </c>
      <c r="E132" s="217">
        <f t="shared" si="2"/>
        <v>670274</v>
      </c>
    </row>
    <row r="133" spans="1:5" s="210" customFormat="1" ht="17.25">
      <c r="A133" s="215" t="s">
        <v>111</v>
      </c>
      <c r="B133" s="216" t="s">
        <v>122</v>
      </c>
      <c r="C133" s="217">
        <v>963718</v>
      </c>
      <c r="D133" s="217">
        <v>179656</v>
      </c>
      <c r="E133" s="217">
        <f t="shared" si="2"/>
        <v>1143374</v>
      </c>
    </row>
    <row r="134" spans="1:5" s="210" customFormat="1" ht="17.25">
      <c r="A134" s="212" t="s">
        <v>123</v>
      </c>
      <c r="B134" s="213" t="s">
        <v>512</v>
      </c>
      <c r="C134" s="214">
        <v>18453414</v>
      </c>
      <c r="D134" s="214">
        <v>8118043</v>
      </c>
      <c r="E134" s="214">
        <f t="shared" si="2"/>
        <v>26571457</v>
      </c>
    </row>
    <row r="135" spans="1:5" s="210" customFormat="1" ht="17.25">
      <c r="A135" s="215" t="s">
        <v>123</v>
      </c>
      <c r="B135" s="216" t="s">
        <v>124</v>
      </c>
      <c r="C135" s="217">
        <v>1723694</v>
      </c>
      <c r="D135" s="217">
        <v>705265</v>
      </c>
      <c r="E135" s="217">
        <f t="shared" si="2"/>
        <v>2428959</v>
      </c>
    </row>
    <row r="136" spans="1:5" s="210" customFormat="1" ht="17.25">
      <c r="A136" s="215" t="s">
        <v>123</v>
      </c>
      <c r="B136" s="216" t="s">
        <v>7</v>
      </c>
      <c r="C136" s="217">
        <v>1395892</v>
      </c>
      <c r="D136" s="217">
        <v>563493</v>
      </c>
      <c r="E136" s="217">
        <f t="shared" si="2"/>
        <v>1959385</v>
      </c>
    </row>
    <row r="137" spans="1:5" s="210" customFormat="1" ht="17.25">
      <c r="A137" s="215" t="s">
        <v>123</v>
      </c>
      <c r="B137" s="216" t="s">
        <v>125</v>
      </c>
      <c r="C137" s="217">
        <v>369280</v>
      </c>
      <c r="D137" s="217">
        <v>98243</v>
      </c>
      <c r="E137" s="217">
        <f t="shared" si="2"/>
        <v>467523</v>
      </c>
    </row>
    <row r="138" spans="1:5" s="210" customFormat="1" ht="17.25">
      <c r="A138" s="215" t="s">
        <v>123</v>
      </c>
      <c r="B138" s="216" t="s">
        <v>126</v>
      </c>
      <c r="C138" s="217">
        <v>369731</v>
      </c>
      <c r="D138" s="217">
        <v>169834</v>
      </c>
      <c r="E138" s="217">
        <f t="shared" si="2"/>
        <v>539565</v>
      </c>
    </row>
    <row r="139" spans="1:5" s="210" customFormat="1" ht="17.25">
      <c r="A139" s="215" t="s">
        <v>123</v>
      </c>
      <c r="B139" s="216" t="s">
        <v>127</v>
      </c>
      <c r="C139" s="217">
        <v>2052907</v>
      </c>
      <c r="D139" s="217">
        <v>1140733</v>
      </c>
      <c r="E139" s="217">
        <f t="shared" si="2"/>
        <v>3193640</v>
      </c>
    </row>
    <row r="140" spans="1:5" s="210" customFormat="1" ht="17.25">
      <c r="A140" s="215" t="s">
        <v>123</v>
      </c>
      <c r="B140" s="216" t="s">
        <v>128</v>
      </c>
      <c r="C140" s="217">
        <v>1639140</v>
      </c>
      <c r="D140" s="217">
        <v>909168</v>
      </c>
      <c r="E140" s="217">
        <f t="shared" si="2"/>
        <v>2548308</v>
      </c>
    </row>
    <row r="141" spans="1:5" s="210" customFormat="1" ht="17.25">
      <c r="A141" s="215" t="s">
        <v>123</v>
      </c>
      <c r="B141" s="216" t="s">
        <v>129</v>
      </c>
      <c r="C141" s="218">
        <v>315005</v>
      </c>
      <c r="D141" s="218">
        <v>98782</v>
      </c>
      <c r="E141" s="217">
        <f t="shared" si="2"/>
        <v>413787</v>
      </c>
    </row>
    <row r="142" spans="1:5" s="210" customFormat="1" ht="17.25">
      <c r="A142" s="215" t="s">
        <v>123</v>
      </c>
      <c r="B142" s="216" t="s">
        <v>130</v>
      </c>
      <c r="C142" s="218">
        <v>1246922</v>
      </c>
      <c r="D142" s="218">
        <v>457996</v>
      </c>
      <c r="E142" s="217">
        <f t="shared" si="2"/>
        <v>1704918</v>
      </c>
    </row>
    <row r="143" spans="1:5" s="210" customFormat="1" ht="17.25">
      <c r="A143" s="215" t="s">
        <v>123</v>
      </c>
      <c r="B143" s="216" t="s">
        <v>5</v>
      </c>
      <c r="C143" s="218">
        <v>4057822</v>
      </c>
      <c r="D143" s="218">
        <v>1878212</v>
      </c>
      <c r="E143" s="217">
        <f t="shared" si="2"/>
        <v>5936034</v>
      </c>
    </row>
    <row r="144" spans="1:5" s="210" customFormat="1" ht="17.25">
      <c r="A144" s="215" t="s">
        <v>123</v>
      </c>
      <c r="B144" s="216" t="s">
        <v>131</v>
      </c>
      <c r="C144" s="218">
        <v>262727</v>
      </c>
      <c r="D144" s="218">
        <v>72670</v>
      </c>
      <c r="E144" s="217">
        <f t="shared" si="2"/>
        <v>335397</v>
      </c>
    </row>
    <row r="145" spans="1:5" s="210" customFormat="1" ht="17.25">
      <c r="A145" s="215" t="s">
        <v>123</v>
      </c>
      <c r="B145" s="216" t="s">
        <v>21</v>
      </c>
      <c r="C145" s="218">
        <v>293935</v>
      </c>
      <c r="D145" s="218">
        <v>75012</v>
      </c>
      <c r="E145" s="217">
        <f t="shared" si="2"/>
        <v>368947</v>
      </c>
    </row>
    <row r="146" spans="1:5" s="210" customFormat="1" ht="17.25">
      <c r="A146" s="215" t="s">
        <v>123</v>
      </c>
      <c r="B146" s="216" t="s">
        <v>132</v>
      </c>
      <c r="C146" s="218">
        <v>1930317</v>
      </c>
      <c r="D146" s="218">
        <v>870964</v>
      </c>
      <c r="E146" s="217">
        <f t="shared" si="2"/>
        <v>2801281</v>
      </c>
    </row>
    <row r="147" spans="1:5" s="210" customFormat="1" ht="17.25">
      <c r="A147" s="215" t="s">
        <v>123</v>
      </c>
      <c r="B147" s="216" t="s">
        <v>133</v>
      </c>
      <c r="C147" s="218">
        <v>2345353</v>
      </c>
      <c r="D147" s="218">
        <v>996472</v>
      </c>
      <c r="E147" s="217">
        <f t="shared" si="2"/>
        <v>3341825</v>
      </c>
    </row>
    <row r="148" spans="1:5" s="210" customFormat="1" ht="17.25">
      <c r="A148" s="215" t="s">
        <v>123</v>
      </c>
      <c r="B148" s="216" t="s">
        <v>134</v>
      </c>
      <c r="C148" s="217">
        <v>450689</v>
      </c>
      <c r="D148" s="217">
        <v>81199</v>
      </c>
      <c r="E148" s="217">
        <f t="shared" si="2"/>
        <v>531888</v>
      </c>
    </row>
    <row r="149" spans="1:5" s="210" customFormat="1" ht="17.25">
      <c r="A149" s="212" t="s">
        <v>135</v>
      </c>
      <c r="B149" s="213" t="s">
        <v>512</v>
      </c>
      <c r="C149" s="214">
        <v>12168974</v>
      </c>
      <c r="D149" s="214">
        <v>4013135</v>
      </c>
      <c r="E149" s="214">
        <f t="shared" si="2"/>
        <v>16182109</v>
      </c>
    </row>
    <row r="150" spans="1:5" s="210" customFormat="1" ht="17.25">
      <c r="A150" s="215" t="s">
        <v>135</v>
      </c>
      <c r="B150" s="216" t="s">
        <v>136</v>
      </c>
      <c r="C150" s="217">
        <v>1628641</v>
      </c>
      <c r="D150" s="217">
        <v>288476</v>
      </c>
      <c r="E150" s="217">
        <f t="shared" si="2"/>
        <v>1917117</v>
      </c>
    </row>
    <row r="151" spans="1:5" s="210" customFormat="1" ht="17.25">
      <c r="A151" s="215" t="s">
        <v>135</v>
      </c>
      <c r="B151" s="216" t="s">
        <v>137</v>
      </c>
      <c r="C151" s="218">
        <v>822899</v>
      </c>
      <c r="D151" s="218">
        <v>198618</v>
      </c>
      <c r="E151" s="217">
        <f t="shared" si="2"/>
        <v>1021517</v>
      </c>
    </row>
    <row r="152" spans="1:5" s="210" customFormat="1" ht="17.25">
      <c r="A152" s="215" t="s">
        <v>135</v>
      </c>
      <c r="B152" s="216" t="s">
        <v>138</v>
      </c>
      <c r="C152" s="218">
        <v>718247</v>
      </c>
      <c r="D152" s="218">
        <v>192633</v>
      </c>
      <c r="E152" s="217">
        <f t="shared" si="2"/>
        <v>910880</v>
      </c>
    </row>
    <row r="153" spans="1:5" s="210" customFormat="1" ht="17.25">
      <c r="A153" s="215" t="s">
        <v>135</v>
      </c>
      <c r="B153" s="216" t="s">
        <v>139</v>
      </c>
      <c r="C153" s="218">
        <v>1218283</v>
      </c>
      <c r="D153" s="218">
        <v>492408</v>
      </c>
      <c r="E153" s="217">
        <f t="shared" si="2"/>
        <v>1710691</v>
      </c>
    </row>
    <row r="154" spans="1:5" s="210" customFormat="1" ht="17.25">
      <c r="A154" s="215" t="s">
        <v>135</v>
      </c>
      <c r="B154" s="216" t="s">
        <v>140</v>
      </c>
      <c r="C154" s="218">
        <v>799887</v>
      </c>
      <c r="D154" s="218">
        <v>326742</v>
      </c>
      <c r="E154" s="217">
        <f t="shared" si="2"/>
        <v>1126629</v>
      </c>
    </row>
    <row r="155" spans="1:5" s="210" customFormat="1" ht="17.25">
      <c r="A155" s="215" t="s">
        <v>135</v>
      </c>
      <c r="B155" s="216" t="s">
        <v>141</v>
      </c>
      <c r="C155" s="218">
        <v>1252322</v>
      </c>
      <c r="D155" s="218">
        <v>624894</v>
      </c>
      <c r="E155" s="217">
        <f t="shared" si="2"/>
        <v>1877216</v>
      </c>
    </row>
    <row r="156" spans="1:5" s="210" customFormat="1" ht="17.25">
      <c r="A156" s="215" t="s">
        <v>135</v>
      </c>
      <c r="B156" s="216" t="s">
        <v>5</v>
      </c>
      <c r="C156" s="218">
        <v>4144080</v>
      </c>
      <c r="D156" s="218">
        <v>1398073</v>
      </c>
      <c r="E156" s="217">
        <f t="shared" si="2"/>
        <v>5542153</v>
      </c>
    </row>
    <row r="157" spans="1:5" s="210" customFormat="1" ht="17.25">
      <c r="A157" s="215" t="s">
        <v>135</v>
      </c>
      <c r="B157" s="216" t="s">
        <v>142</v>
      </c>
      <c r="C157" s="217">
        <v>1584615</v>
      </c>
      <c r="D157" s="217">
        <v>491291</v>
      </c>
      <c r="E157" s="217">
        <f t="shared" si="2"/>
        <v>2075906</v>
      </c>
    </row>
    <row r="158" spans="1:5" s="210" customFormat="1" ht="17.25">
      <c r="A158" s="212" t="s">
        <v>143</v>
      </c>
      <c r="B158" s="213" t="s">
        <v>512</v>
      </c>
      <c r="C158" s="214">
        <v>7150110</v>
      </c>
      <c r="D158" s="214">
        <v>2798421</v>
      </c>
      <c r="E158" s="214">
        <f t="shared" si="2"/>
        <v>9948531</v>
      </c>
    </row>
    <row r="159" spans="1:5" s="210" customFormat="1" ht="17.25">
      <c r="A159" s="215" t="s">
        <v>143</v>
      </c>
      <c r="B159" s="216" t="s">
        <v>144</v>
      </c>
      <c r="C159" s="217">
        <v>421384</v>
      </c>
      <c r="D159" s="217">
        <v>98930</v>
      </c>
      <c r="E159" s="217">
        <f t="shared" si="2"/>
        <v>520314</v>
      </c>
    </row>
    <row r="160" spans="1:5" s="210" customFormat="1" ht="17.25">
      <c r="A160" s="215" t="s">
        <v>143</v>
      </c>
      <c r="B160" s="216" t="s">
        <v>145</v>
      </c>
      <c r="C160" s="217">
        <v>608397</v>
      </c>
      <c r="D160" s="217">
        <v>149824</v>
      </c>
      <c r="E160" s="217">
        <f t="shared" si="2"/>
        <v>758221</v>
      </c>
    </row>
    <row r="161" spans="1:5" s="210" customFormat="1" ht="17.25">
      <c r="A161" s="215" t="s">
        <v>143</v>
      </c>
      <c r="B161" s="216" t="s">
        <v>146</v>
      </c>
      <c r="C161" s="217">
        <v>642655</v>
      </c>
      <c r="D161" s="217">
        <v>282071</v>
      </c>
      <c r="E161" s="217">
        <f t="shared" si="2"/>
        <v>924726</v>
      </c>
    </row>
    <row r="162" spans="1:5" s="210" customFormat="1" ht="17.25">
      <c r="A162" s="215" t="s">
        <v>143</v>
      </c>
      <c r="B162" s="216" t="s">
        <v>147</v>
      </c>
      <c r="C162" s="217">
        <v>1194348</v>
      </c>
      <c r="D162" s="217">
        <v>360866</v>
      </c>
      <c r="E162" s="217">
        <f t="shared" si="2"/>
        <v>1555214</v>
      </c>
    </row>
    <row r="163" spans="1:5" s="210" customFormat="1" ht="17.25">
      <c r="A163" s="215" t="s">
        <v>143</v>
      </c>
      <c r="B163" s="216" t="s">
        <v>148</v>
      </c>
      <c r="C163" s="217">
        <v>733191</v>
      </c>
      <c r="D163" s="217">
        <v>517359</v>
      </c>
      <c r="E163" s="217">
        <f t="shared" si="2"/>
        <v>1250550</v>
      </c>
    </row>
    <row r="164" spans="1:5" s="210" customFormat="1" ht="17.25">
      <c r="A164" s="215" t="s">
        <v>143</v>
      </c>
      <c r="B164" s="216" t="s">
        <v>149</v>
      </c>
      <c r="C164" s="218">
        <v>638372</v>
      </c>
      <c r="D164" s="218">
        <v>334529</v>
      </c>
      <c r="E164" s="217">
        <f t="shared" si="2"/>
        <v>972901</v>
      </c>
    </row>
    <row r="165" spans="1:5" s="210" customFormat="1" ht="17.25">
      <c r="A165" s="215" t="s">
        <v>143</v>
      </c>
      <c r="B165" s="216" t="s">
        <v>5</v>
      </c>
      <c r="C165" s="218">
        <v>1068670</v>
      </c>
      <c r="D165" s="218">
        <v>476388</v>
      </c>
      <c r="E165" s="217">
        <f t="shared" si="2"/>
        <v>1545058</v>
      </c>
    </row>
    <row r="166" spans="1:5" s="210" customFormat="1" ht="17.25">
      <c r="A166" s="215" t="s">
        <v>143</v>
      </c>
      <c r="B166" s="216" t="s">
        <v>150</v>
      </c>
      <c r="C166" s="218">
        <v>306725</v>
      </c>
      <c r="D166" s="218">
        <v>53799</v>
      </c>
      <c r="E166" s="217">
        <f t="shared" ref="E166:E229" si="3">C166+D166</f>
        <v>360524</v>
      </c>
    </row>
    <row r="167" spans="1:5" s="210" customFormat="1" ht="17.25">
      <c r="A167" s="215" t="s">
        <v>143</v>
      </c>
      <c r="B167" s="216" t="s">
        <v>151</v>
      </c>
      <c r="C167" s="218">
        <v>1536368</v>
      </c>
      <c r="D167" s="218">
        <v>524655</v>
      </c>
      <c r="E167" s="217">
        <f t="shared" si="3"/>
        <v>2061023</v>
      </c>
    </row>
    <row r="168" spans="1:5" s="210" customFormat="1" ht="17.25">
      <c r="A168" s="212" t="s">
        <v>152</v>
      </c>
      <c r="B168" s="213" t="s">
        <v>512</v>
      </c>
      <c r="C168" s="214">
        <v>18401347</v>
      </c>
      <c r="D168" s="214">
        <v>7307695</v>
      </c>
      <c r="E168" s="214">
        <f t="shared" si="3"/>
        <v>25709042</v>
      </c>
    </row>
    <row r="169" spans="1:5" s="210" customFormat="1" ht="17.25">
      <c r="A169" s="215" t="s">
        <v>152</v>
      </c>
      <c r="B169" s="219" t="s">
        <v>153</v>
      </c>
      <c r="C169" s="217">
        <v>312953</v>
      </c>
      <c r="D169" s="217">
        <v>42629</v>
      </c>
      <c r="E169" s="217">
        <f t="shared" si="3"/>
        <v>355582</v>
      </c>
    </row>
    <row r="170" spans="1:5" s="210" customFormat="1" ht="17.25">
      <c r="A170" s="215" t="s">
        <v>152</v>
      </c>
      <c r="B170" s="219" t="s">
        <v>154</v>
      </c>
      <c r="C170" s="217">
        <v>505288</v>
      </c>
      <c r="D170" s="217">
        <v>125330</v>
      </c>
      <c r="E170" s="217">
        <f t="shared" si="3"/>
        <v>630618</v>
      </c>
    </row>
    <row r="171" spans="1:5" s="210" customFormat="1" ht="17.25">
      <c r="A171" s="215" t="s">
        <v>152</v>
      </c>
      <c r="B171" s="219" t="s">
        <v>155</v>
      </c>
      <c r="C171" s="218">
        <v>603496</v>
      </c>
      <c r="D171" s="218">
        <v>239187</v>
      </c>
      <c r="E171" s="217">
        <f t="shared" si="3"/>
        <v>842683</v>
      </c>
    </row>
    <row r="172" spans="1:5" s="210" customFormat="1" ht="17.25">
      <c r="A172" s="215" t="s">
        <v>152</v>
      </c>
      <c r="B172" s="219" t="s">
        <v>156</v>
      </c>
      <c r="C172" s="218">
        <v>2740596</v>
      </c>
      <c r="D172" s="218">
        <v>780142</v>
      </c>
      <c r="E172" s="217">
        <f t="shared" si="3"/>
        <v>3520738</v>
      </c>
    </row>
    <row r="173" spans="1:5" s="210" customFormat="1" ht="17.25">
      <c r="A173" s="215" t="s">
        <v>152</v>
      </c>
      <c r="B173" s="219" t="s">
        <v>157</v>
      </c>
      <c r="C173" s="218">
        <v>2121690</v>
      </c>
      <c r="D173" s="218">
        <v>1319003</v>
      </c>
      <c r="E173" s="217">
        <f t="shared" si="3"/>
        <v>3440693</v>
      </c>
    </row>
    <row r="174" spans="1:5" s="210" customFormat="1" ht="17.25">
      <c r="A174" s="215" t="s">
        <v>152</v>
      </c>
      <c r="B174" s="219" t="s">
        <v>158</v>
      </c>
      <c r="C174" s="218">
        <v>944648</v>
      </c>
      <c r="D174" s="218">
        <v>154895</v>
      </c>
      <c r="E174" s="217">
        <f t="shared" si="3"/>
        <v>1099543</v>
      </c>
    </row>
    <row r="175" spans="1:5" s="210" customFormat="1" ht="17.25">
      <c r="A175" s="215" t="s">
        <v>152</v>
      </c>
      <c r="B175" s="219" t="s">
        <v>159</v>
      </c>
      <c r="C175" s="218">
        <v>2281761</v>
      </c>
      <c r="D175" s="218">
        <v>1155375</v>
      </c>
      <c r="E175" s="217">
        <f t="shared" si="3"/>
        <v>3437136</v>
      </c>
    </row>
    <row r="176" spans="1:5" s="210" customFormat="1" ht="17.25">
      <c r="A176" s="215" t="s">
        <v>152</v>
      </c>
      <c r="B176" s="219" t="s">
        <v>160</v>
      </c>
      <c r="C176" s="218">
        <v>1633851</v>
      </c>
      <c r="D176" s="218">
        <v>612202</v>
      </c>
      <c r="E176" s="217">
        <f t="shared" si="3"/>
        <v>2246053</v>
      </c>
    </row>
    <row r="177" spans="1:5" s="210" customFormat="1" ht="17.25">
      <c r="A177" s="215" t="s">
        <v>152</v>
      </c>
      <c r="B177" s="219" t="s">
        <v>5</v>
      </c>
      <c r="C177" s="218">
        <v>4297282</v>
      </c>
      <c r="D177" s="218">
        <v>1163270</v>
      </c>
      <c r="E177" s="217">
        <f t="shared" si="3"/>
        <v>5460552</v>
      </c>
    </row>
    <row r="178" spans="1:5" s="210" customFormat="1" ht="17.25">
      <c r="A178" s="215" t="s">
        <v>152</v>
      </c>
      <c r="B178" s="219" t="s">
        <v>161</v>
      </c>
      <c r="C178" s="218">
        <v>1144164</v>
      </c>
      <c r="D178" s="218">
        <v>668025</v>
      </c>
      <c r="E178" s="217">
        <f t="shared" si="3"/>
        <v>1812189</v>
      </c>
    </row>
    <row r="179" spans="1:5" s="210" customFormat="1" ht="17.25">
      <c r="A179" s="215" t="s">
        <v>152</v>
      </c>
      <c r="B179" s="219" t="s">
        <v>162</v>
      </c>
      <c r="C179" s="218">
        <v>1815618</v>
      </c>
      <c r="D179" s="218">
        <v>1047637</v>
      </c>
      <c r="E179" s="217">
        <f t="shared" si="3"/>
        <v>2863255</v>
      </c>
    </row>
    <row r="180" spans="1:5" s="210" customFormat="1" ht="17.25">
      <c r="A180" s="212" t="s">
        <v>163</v>
      </c>
      <c r="B180" s="213" t="s">
        <v>512</v>
      </c>
      <c r="C180" s="214">
        <v>13974479</v>
      </c>
      <c r="D180" s="214">
        <v>5775724</v>
      </c>
      <c r="E180" s="214">
        <f t="shared" si="3"/>
        <v>19750203</v>
      </c>
    </row>
    <row r="181" spans="1:5" s="210" customFormat="1" ht="17.25">
      <c r="A181" s="215" t="s">
        <v>163</v>
      </c>
      <c r="B181" s="216" t="s">
        <v>164</v>
      </c>
      <c r="C181" s="217">
        <v>1316826</v>
      </c>
      <c r="D181" s="217">
        <v>799133</v>
      </c>
      <c r="E181" s="217">
        <f t="shared" si="3"/>
        <v>2115959</v>
      </c>
    </row>
    <row r="182" spans="1:5" s="210" customFormat="1" ht="17.25">
      <c r="A182" s="215" t="s">
        <v>163</v>
      </c>
      <c r="B182" s="216" t="s">
        <v>165</v>
      </c>
      <c r="C182" s="217">
        <v>1476573</v>
      </c>
      <c r="D182" s="217">
        <v>460235</v>
      </c>
      <c r="E182" s="217">
        <f t="shared" si="3"/>
        <v>1936808</v>
      </c>
    </row>
    <row r="183" spans="1:5" s="210" customFormat="1" ht="17.25">
      <c r="A183" s="215" t="s">
        <v>163</v>
      </c>
      <c r="B183" s="216" t="s">
        <v>166</v>
      </c>
      <c r="C183" s="217">
        <v>1816724</v>
      </c>
      <c r="D183" s="217">
        <v>596699</v>
      </c>
      <c r="E183" s="217">
        <f t="shared" si="3"/>
        <v>2413423</v>
      </c>
    </row>
    <row r="184" spans="1:5" s="210" customFormat="1" ht="17.25">
      <c r="A184" s="215" t="s">
        <v>163</v>
      </c>
      <c r="B184" s="216" t="s">
        <v>167</v>
      </c>
      <c r="C184" s="217">
        <v>1306122</v>
      </c>
      <c r="D184" s="217">
        <v>537710</v>
      </c>
      <c r="E184" s="217">
        <f t="shared" si="3"/>
        <v>1843832</v>
      </c>
    </row>
    <row r="185" spans="1:5" s="210" customFormat="1" ht="17.25">
      <c r="A185" s="215" t="s">
        <v>163</v>
      </c>
      <c r="B185" s="216" t="s">
        <v>5</v>
      </c>
      <c r="C185" s="217">
        <v>2510060</v>
      </c>
      <c r="D185" s="217">
        <v>979321</v>
      </c>
      <c r="E185" s="217">
        <f t="shared" si="3"/>
        <v>3489381</v>
      </c>
    </row>
    <row r="186" spans="1:5" s="210" customFormat="1" ht="17.25">
      <c r="A186" s="215" t="s">
        <v>163</v>
      </c>
      <c r="B186" s="216" t="s">
        <v>168</v>
      </c>
      <c r="C186" s="217">
        <v>296052</v>
      </c>
      <c r="D186" s="217">
        <v>58644</v>
      </c>
      <c r="E186" s="217">
        <f t="shared" si="3"/>
        <v>354696</v>
      </c>
    </row>
    <row r="187" spans="1:5" s="210" customFormat="1" ht="17.25">
      <c r="A187" s="215" t="s">
        <v>163</v>
      </c>
      <c r="B187" s="216" t="s">
        <v>169</v>
      </c>
      <c r="C187" s="217">
        <v>2244738</v>
      </c>
      <c r="D187" s="217">
        <v>1001283</v>
      </c>
      <c r="E187" s="217">
        <f t="shared" si="3"/>
        <v>3246021</v>
      </c>
    </row>
    <row r="188" spans="1:5" s="210" customFormat="1" ht="17.25">
      <c r="A188" s="215" t="s">
        <v>163</v>
      </c>
      <c r="B188" s="216" t="s">
        <v>170</v>
      </c>
      <c r="C188" s="217">
        <v>2153241</v>
      </c>
      <c r="D188" s="217">
        <v>1032173</v>
      </c>
      <c r="E188" s="217">
        <f t="shared" si="3"/>
        <v>3185414</v>
      </c>
    </row>
    <row r="189" spans="1:5" s="210" customFormat="1" ht="17.25">
      <c r="A189" s="215" t="s">
        <v>163</v>
      </c>
      <c r="B189" s="216" t="s">
        <v>171</v>
      </c>
      <c r="C189" s="217">
        <v>854143</v>
      </c>
      <c r="D189" s="217">
        <v>310526</v>
      </c>
      <c r="E189" s="217">
        <f t="shared" si="3"/>
        <v>1164669</v>
      </c>
    </row>
    <row r="190" spans="1:5" s="210" customFormat="1" ht="17.25">
      <c r="A190" s="212" t="s">
        <v>172</v>
      </c>
      <c r="B190" s="213" t="s">
        <v>512</v>
      </c>
      <c r="C190" s="214">
        <v>24311420</v>
      </c>
      <c r="D190" s="214">
        <v>6577041</v>
      </c>
      <c r="E190" s="214">
        <f t="shared" si="3"/>
        <v>30888461</v>
      </c>
    </row>
    <row r="191" spans="1:5" s="210" customFormat="1" ht="17.25">
      <c r="A191" s="215" t="s">
        <v>172</v>
      </c>
      <c r="B191" s="216" t="s">
        <v>173</v>
      </c>
      <c r="C191" s="217">
        <v>1283661</v>
      </c>
      <c r="D191" s="217">
        <v>318195</v>
      </c>
      <c r="E191" s="217">
        <f t="shared" si="3"/>
        <v>1601856</v>
      </c>
    </row>
    <row r="192" spans="1:5" s="210" customFormat="1" ht="17.25">
      <c r="A192" s="215" t="s">
        <v>172</v>
      </c>
      <c r="B192" s="216" t="s">
        <v>174</v>
      </c>
      <c r="C192" s="217">
        <v>2550787</v>
      </c>
      <c r="D192" s="217">
        <v>868892</v>
      </c>
      <c r="E192" s="217">
        <f t="shared" si="3"/>
        <v>3419679</v>
      </c>
    </row>
    <row r="193" spans="1:5" s="210" customFormat="1" ht="17.25">
      <c r="A193" s="215" t="s">
        <v>172</v>
      </c>
      <c r="B193" s="216" t="s">
        <v>175</v>
      </c>
      <c r="C193" s="218">
        <v>890590</v>
      </c>
      <c r="D193" s="218">
        <v>128314</v>
      </c>
      <c r="E193" s="217">
        <f t="shared" si="3"/>
        <v>1018904</v>
      </c>
    </row>
    <row r="194" spans="1:5" s="210" customFormat="1" ht="17.25">
      <c r="A194" s="215" t="s">
        <v>172</v>
      </c>
      <c r="B194" s="216" t="s">
        <v>176</v>
      </c>
      <c r="C194" s="218">
        <v>629753</v>
      </c>
      <c r="D194" s="218">
        <v>179846</v>
      </c>
      <c r="E194" s="217">
        <f t="shared" si="3"/>
        <v>809599</v>
      </c>
    </row>
    <row r="195" spans="1:5" s="210" customFormat="1" ht="17.25">
      <c r="A195" s="215" t="s">
        <v>172</v>
      </c>
      <c r="B195" s="216" t="s">
        <v>177</v>
      </c>
      <c r="C195" s="218">
        <v>2503459</v>
      </c>
      <c r="D195" s="218">
        <v>426941</v>
      </c>
      <c r="E195" s="217">
        <f t="shared" si="3"/>
        <v>2930400</v>
      </c>
    </row>
    <row r="196" spans="1:5" s="210" customFormat="1" ht="17.25">
      <c r="A196" s="215" t="s">
        <v>172</v>
      </c>
      <c r="B196" s="216" t="s">
        <v>178</v>
      </c>
      <c r="C196" s="218">
        <v>441812</v>
      </c>
      <c r="D196" s="218">
        <v>76921</v>
      </c>
      <c r="E196" s="217">
        <f t="shared" si="3"/>
        <v>518733</v>
      </c>
    </row>
    <row r="197" spans="1:5" s="210" customFormat="1" ht="17.25">
      <c r="A197" s="215" t="s">
        <v>172</v>
      </c>
      <c r="B197" s="216" t="s">
        <v>179</v>
      </c>
      <c r="C197" s="218">
        <v>1697980</v>
      </c>
      <c r="D197" s="218">
        <v>602621</v>
      </c>
      <c r="E197" s="217">
        <f t="shared" si="3"/>
        <v>2300601</v>
      </c>
    </row>
    <row r="198" spans="1:5" s="210" customFormat="1" ht="17.25">
      <c r="A198" s="215" t="s">
        <v>172</v>
      </c>
      <c r="B198" s="216" t="s">
        <v>180</v>
      </c>
      <c r="C198" s="217">
        <v>599276</v>
      </c>
      <c r="D198" s="217">
        <v>123635</v>
      </c>
      <c r="E198" s="217">
        <f t="shared" si="3"/>
        <v>722911</v>
      </c>
    </row>
    <row r="199" spans="1:5" s="210" customFormat="1" ht="17.25">
      <c r="A199" s="215" t="s">
        <v>172</v>
      </c>
      <c r="B199" s="216" t="s">
        <v>181</v>
      </c>
      <c r="C199" s="217">
        <v>1938018</v>
      </c>
      <c r="D199" s="217">
        <v>590754</v>
      </c>
      <c r="E199" s="217">
        <f t="shared" si="3"/>
        <v>2528772</v>
      </c>
    </row>
    <row r="200" spans="1:5" s="210" customFormat="1" ht="17.25">
      <c r="A200" s="215" t="s">
        <v>172</v>
      </c>
      <c r="B200" s="216" t="s">
        <v>182</v>
      </c>
      <c r="C200" s="217">
        <v>625998</v>
      </c>
      <c r="D200" s="217">
        <v>349457</v>
      </c>
      <c r="E200" s="217">
        <f t="shared" si="3"/>
        <v>975455</v>
      </c>
    </row>
    <row r="201" spans="1:5" s="210" customFormat="1" ht="17.25">
      <c r="A201" s="215" t="s">
        <v>172</v>
      </c>
      <c r="B201" s="216" t="s">
        <v>183</v>
      </c>
      <c r="C201" s="217">
        <v>1686875</v>
      </c>
      <c r="D201" s="217">
        <v>484413</v>
      </c>
      <c r="E201" s="217">
        <f t="shared" si="3"/>
        <v>2171288</v>
      </c>
    </row>
    <row r="202" spans="1:5" s="210" customFormat="1" ht="17.25">
      <c r="A202" s="215" t="s">
        <v>172</v>
      </c>
      <c r="B202" s="216" t="s">
        <v>5</v>
      </c>
      <c r="C202" s="217">
        <v>3063428</v>
      </c>
      <c r="D202" s="217">
        <v>584322</v>
      </c>
      <c r="E202" s="217">
        <f t="shared" si="3"/>
        <v>3647750</v>
      </c>
    </row>
    <row r="203" spans="1:5" s="210" customFormat="1" ht="17.25">
      <c r="A203" s="215" t="s">
        <v>172</v>
      </c>
      <c r="B203" s="216" t="s">
        <v>184</v>
      </c>
      <c r="C203" s="217">
        <v>871430</v>
      </c>
      <c r="D203" s="217">
        <v>167669</v>
      </c>
      <c r="E203" s="217">
        <f t="shared" si="3"/>
        <v>1039099</v>
      </c>
    </row>
    <row r="204" spans="1:5" s="210" customFormat="1" ht="33">
      <c r="A204" s="215" t="s">
        <v>172</v>
      </c>
      <c r="B204" s="216" t="s">
        <v>185</v>
      </c>
      <c r="C204" s="217">
        <v>2017275</v>
      </c>
      <c r="D204" s="217">
        <v>652347</v>
      </c>
      <c r="E204" s="217">
        <f t="shared" si="3"/>
        <v>2669622</v>
      </c>
    </row>
    <row r="205" spans="1:5" s="210" customFormat="1" ht="17.25">
      <c r="A205" s="215" t="s">
        <v>172</v>
      </c>
      <c r="B205" s="216" t="s">
        <v>186</v>
      </c>
      <c r="C205" s="217">
        <v>2259218</v>
      </c>
      <c r="D205" s="217">
        <v>858430</v>
      </c>
      <c r="E205" s="217">
        <f t="shared" si="3"/>
        <v>3117648</v>
      </c>
    </row>
    <row r="206" spans="1:5" s="210" customFormat="1" ht="17.25">
      <c r="A206" s="215" t="s">
        <v>172</v>
      </c>
      <c r="B206" s="216" t="s">
        <v>187</v>
      </c>
      <c r="C206" s="217">
        <v>1251860</v>
      </c>
      <c r="D206" s="217">
        <v>164284</v>
      </c>
      <c r="E206" s="217">
        <f t="shared" si="3"/>
        <v>1416144</v>
      </c>
    </row>
    <row r="207" spans="1:5" s="210" customFormat="1" ht="17.25">
      <c r="A207" s="212" t="s">
        <v>188</v>
      </c>
      <c r="B207" s="213" t="s">
        <v>512</v>
      </c>
      <c r="C207" s="214">
        <v>11646330</v>
      </c>
      <c r="D207" s="214">
        <v>3402950</v>
      </c>
      <c r="E207" s="214">
        <f t="shared" si="3"/>
        <v>15049280</v>
      </c>
    </row>
    <row r="208" spans="1:5" s="210" customFormat="1" ht="17.25">
      <c r="A208" s="215" t="s">
        <v>188</v>
      </c>
      <c r="B208" s="216" t="s">
        <v>189</v>
      </c>
      <c r="C208" s="217">
        <v>2059406</v>
      </c>
      <c r="D208" s="217">
        <v>873274</v>
      </c>
      <c r="E208" s="217">
        <f t="shared" si="3"/>
        <v>2932680</v>
      </c>
    </row>
    <row r="209" spans="1:5" s="210" customFormat="1" ht="17.25">
      <c r="A209" s="215" t="s">
        <v>188</v>
      </c>
      <c r="B209" s="216" t="s">
        <v>190</v>
      </c>
      <c r="C209" s="217">
        <v>422325</v>
      </c>
      <c r="D209" s="217">
        <v>136380</v>
      </c>
      <c r="E209" s="217">
        <f t="shared" si="3"/>
        <v>558705</v>
      </c>
    </row>
    <row r="210" spans="1:5" s="210" customFormat="1" ht="17.25">
      <c r="A210" s="215" t="s">
        <v>188</v>
      </c>
      <c r="B210" s="216" t="s">
        <v>191</v>
      </c>
      <c r="C210" s="217">
        <v>1817213</v>
      </c>
      <c r="D210" s="217">
        <v>625017</v>
      </c>
      <c r="E210" s="217">
        <f t="shared" si="3"/>
        <v>2442230</v>
      </c>
    </row>
    <row r="211" spans="1:5" s="210" customFormat="1" ht="17.25">
      <c r="A211" s="215" t="s">
        <v>188</v>
      </c>
      <c r="B211" s="216" t="s">
        <v>5</v>
      </c>
      <c r="C211" s="217">
        <v>3177056</v>
      </c>
      <c r="D211" s="217">
        <v>799169</v>
      </c>
      <c r="E211" s="217">
        <f t="shared" si="3"/>
        <v>3976225</v>
      </c>
    </row>
    <row r="212" spans="1:5" s="210" customFormat="1" ht="17.25">
      <c r="A212" s="215" t="s">
        <v>188</v>
      </c>
      <c r="B212" s="216" t="s">
        <v>192</v>
      </c>
      <c r="C212" s="217">
        <v>1944756</v>
      </c>
      <c r="D212" s="217">
        <v>517050</v>
      </c>
      <c r="E212" s="217">
        <f t="shared" si="3"/>
        <v>2461806</v>
      </c>
    </row>
    <row r="213" spans="1:5" s="210" customFormat="1" ht="17.25">
      <c r="A213" s="215" t="s">
        <v>188</v>
      </c>
      <c r="B213" s="216" t="s">
        <v>193</v>
      </c>
      <c r="C213" s="217">
        <v>2225574</v>
      </c>
      <c r="D213" s="217">
        <v>452060</v>
      </c>
      <c r="E213" s="217">
        <f t="shared" si="3"/>
        <v>2677634</v>
      </c>
    </row>
    <row r="214" spans="1:5" s="210" customFormat="1" ht="17.25">
      <c r="A214" s="212" t="s">
        <v>194</v>
      </c>
      <c r="B214" s="213" t="s">
        <v>512</v>
      </c>
      <c r="C214" s="214">
        <v>14303070</v>
      </c>
      <c r="D214" s="214">
        <v>4045639</v>
      </c>
      <c r="E214" s="214">
        <f t="shared" si="3"/>
        <v>18348709</v>
      </c>
    </row>
    <row r="215" spans="1:5" s="210" customFormat="1" ht="17.25">
      <c r="A215" s="215" t="s">
        <v>194</v>
      </c>
      <c r="B215" s="216" t="s">
        <v>195</v>
      </c>
      <c r="C215" s="217">
        <v>1308901</v>
      </c>
      <c r="D215" s="217">
        <v>445112</v>
      </c>
      <c r="E215" s="217">
        <f t="shared" si="3"/>
        <v>1754013</v>
      </c>
    </row>
    <row r="216" spans="1:5" s="210" customFormat="1" ht="17.25">
      <c r="A216" s="215" t="s">
        <v>194</v>
      </c>
      <c r="B216" s="216" t="s">
        <v>5</v>
      </c>
      <c r="C216" s="218">
        <v>3586490</v>
      </c>
      <c r="D216" s="218">
        <v>1078624</v>
      </c>
      <c r="E216" s="217">
        <f t="shared" si="3"/>
        <v>4665114</v>
      </c>
    </row>
    <row r="217" spans="1:5" s="210" customFormat="1" ht="17.25">
      <c r="A217" s="215" t="s">
        <v>194</v>
      </c>
      <c r="B217" s="216" t="s">
        <v>196</v>
      </c>
      <c r="C217" s="218">
        <v>3879463</v>
      </c>
      <c r="D217" s="218">
        <v>1065837</v>
      </c>
      <c r="E217" s="217">
        <f t="shared" si="3"/>
        <v>4945300</v>
      </c>
    </row>
    <row r="218" spans="1:5" s="210" customFormat="1" ht="17.25">
      <c r="A218" s="215" t="s">
        <v>194</v>
      </c>
      <c r="B218" s="216" t="s">
        <v>197</v>
      </c>
      <c r="C218" s="218">
        <v>5528216</v>
      </c>
      <c r="D218" s="218">
        <v>1456066</v>
      </c>
      <c r="E218" s="217">
        <f t="shared" si="3"/>
        <v>6984282</v>
      </c>
    </row>
    <row r="219" spans="1:5" s="210" customFormat="1" ht="17.25">
      <c r="A219" s="212" t="s">
        <v>198</v>
      </c>
      <c r="B219" s="213" t="s">
        <v>512</v>
      </c>
      <c r="C219" s="214">
        <v>9996605</v>
      </c>
      <c r="D219" s="214">
        <v>2428421</v>
      </c>
      <c r="E219" s="214">
        <f t="shared" si="3"/>
        <v>12425026</v>
      </c>
    </row>
    <row r="220" spans="1:5" s="210" customFormat="1" ht="17.25">
      <c r="A220" s="215" t="s">
        <v>198</v>
      </c>
      <c r="B220" s="216" t="s">
        <v>199</v>
      </c>
      <c r="C220" s="217">
        <v>1613525</v>
      </c>
      <c r="D220" s="217">
        <v>395753</v>
      </c>
      <c r="E220" s="217">
        <f t="shared" si="3"/>
        <v>2009278</v>
      </c>
    </row>
    <row r="221" spans="1:5" s="210" customFormat="1" ht="17.25">
      <c r="A221" s="215" t="s">
        <v>198</v>
      </c>
      <c r="B221" s="216" t="s">
        <v>200</v>
      </c>
      <c r="C221" s="217">
        <v>1100452</v>
      </c>
      <c r="D221" s="217">
        <v>177127</v>
      </c>
      <c r="E221" s="217">
        <f t="shared" si="3"/>
        <v>1277579</v>
      </c>
    </row>
    <row r="222" spans="1:5" s="210" customFormat="1" ht="17.25">
      <c r="A222" s="215" t="s">
        <v>198</v>
      </c>
      <c r="B222" s="216" t="s">
        <v>5</v>
      </c>
      <c r="C222" s="218">
        <v>3261558</v>
      </c>
      <c r="D222" s="218">
        <v>562449</v>
      </c>
      <c r="E222" s="217">
        <f t="shared" si="3"/>
        <v>3824007</v>
      </c>
    </row>
    <row r="223" spans="1:5" s="210" customFormat="1" ht="17.25">
      <c r="A223" s="215" t="s">
        <v>198</v>
      </c>
      <c r="B223" s="216" t="s">
        <v>201</v>
      </c>
      <c r="C223" s="218">
        <v>4021070</v>
      </c>
      <c r="D223" s="218">
        <v>1293092</v>
      </c>
      <c r="E223" s="217">
        <f t="shared" si="3"/>
        <v>5314162</v>
      </c>
    </row>
    <row r="224" spans="1:5" s="210" customFormat="1" ht="17.25">
      <c r="A224" s="212" t="s">
        <v>202</v>
      </c>
      <c r="B224" s="213" t="s">
        <v>512</v>
      </c>
      <c r="C224" s="214">
        <v>8473688</v>
      </c>
      <c r="D224" s="214">
        <v>2224036</v>
      </c>
      <c r="E224" s="214">
        <f t="shared" si="3"/>
        <v>10697724</v>
      </c>
    </row>
    <row r="225" spans="1:5" s="210" customFormat="1" ht="17.25">
      <c r="A225" s="215" t="s">
        <v>202</v>
      </c>
      <c r="B225" s="216" t="s">
        <v>203</v>
      </c>
      <c r="C225" s="217">
        <v>494414</v>
      </c>
      <c r="D225" s="217">
        <v>39861</v>
      </c>
      <c r="E225" s="217">
        <f t="shared" si="3"/>
        <v>534275</v>
      </c>
    </row>
    <row r="226" spans="1:5" s="210" customFormat="1" ht="17.25">
      <c r="A226" s="215" t="s">
        <v>202</v>
      </c>
      <c r="B226" s="216" t="s">
        <v>204</v>
      </c>
      <c r="C226" s="217">
        <v>119153</v>
      </c>
      <c r="D226" s="217">
        <v>16620</v>
      </c>
      <c r="E226" s="217">
        <f t="shared" si="3"/>
        <v>135773</v>
      </c>
    </row>
    <row r="227" spans="1:5" s="210" customFormat="1" ht="17.25">
      <c r="A227" s="215" t="s">
        <v>202</v>
      </c>
      <c r="B227" s="216" t="s">
        <v>205</v>
      </c>
      <c r="C227" s="217">
        <v>1064875</v>
      </c>
      <c r="D227" s="217">
        <v>150951</v>
      </c>
      <c r="E227" s="217">
        <f t="shared" si="3"/>
        <v>1215826</v>
      </c>
    </row>
    <row r="228" spans="1:5" s="210" customFormat="1" ht="17.25">
      <c r="A228" s="215" t="s">
        <v>202</v>
      </c>
      <c r="B228" s="216" t="s">
        <v>206</v>
      </c>
      <c r="C228" s="217">
        <v>592265</v>
      </c>
      <c r="D228" s="217">
        <v>106284</v>
      </c>
      <c r="E228" s="217">
        <f t="shared" si="3"/>
        <v>698549</v>
      </c>
    </row>
    <row r="229" spans="1:5" s="210" customFormat="1" ht="17.25">
      <c r="A229" s="215" t="s">
        <v>202</v>
      </c>
      <c r="B229" s="216" t="s">
        <v>207</v>
      </c>
      <c r="C229" s="217">
        <v>183422</v>
      </c>
      <c r="D229" s="217">
        <v>20466</v>
      </c>
      <c r="E229" s="217">
        <f t="shared" si="3"/>
        <v>203888</v>
      </c>
    </row>
    <row r="230" spans="1:5" s="210" customFormat="1" ht="17.25">
      <c r="A230" s="215" t="s">
        <v>202</v>
      </c>
      <c r="B230" s="216" t="s">
        <v>208</v>
      </c>
      <c r="C230" s="217">
        <v>414864</v>
      </c>
      <c r="D230" s="217">
        <v>51525</v>
      </c>
      <c r="E230" s="217">
        <f t="shared" ref="E230:E293" si="4">C230+D230</f>
        <v>466389</v>
      </c>
    </row>
    <row r="231" spans="1:5" s="210" customFormat="1" ht="17.25">
      <c r="A231" s="215" t="s">
        <v>202</v>
      </c>
      <c r="B231" s="216" t="s">
        <v>5</v>
      </c>
      <c r="C231" s="218">
        <v>1065030</v>
      </c>
      <c r="D231" s="218">
        <v>534320</v>
      </c>
      <c r="E231" s="217">
        <f t="shared" si="4"/>
        <v>1599350</v>
      </c>
    </row>
    <row r="232" spans="1:5" s="210" customFormat="1" ht="17.25">
      <c r="A232" s="215" t="s">
        <v>202</v>
      </c>
      <c r="B232" s="216" t="s">
        <v>209</v>
      </c>
      <c r="C232" s="218">
        <v>285767</v>
      </c>
      <c r="D232" s="218">
        <v>34978</v>
      </c>
      <c r="E232" s="217">
        <f t="shared" si="4"/>
        <v>320745</v>
      </c>
    </row>
    <row r="233" spans="1:5" s="210" customFormat="1" ht="17.25">
      <c r="A233" s="215" t="s">
        <v>202</v>
      </c>
      <c r="B233" s="216" t="s">
        <v>210</v>
      </c>
      <c r="C233" s="218">
        <v>1952566</v>
      </c>
      <c r="D233" s="218">
        <v>884464</v>
      </c>
      <c r="E233" s="217">
        <f t="shared" si="4"/>
        <v>2837030</v>
      </c>
    </row>
    <row r="234" spans="1:5" s="210" customFormat="1" ht="33">
      <c r="A234" s="215" t="s">
        <v>202</v>
      </c>
      <c r="B234" s="216" t="s">
        <v>211</v>
      </c>
      <c r="C234" s="218">
        <v>782707</v>
      </c>
      <c r="D234" s="218">
        <v>115004</v>
      </c>
      <c r="E234" s="217">
        <f t="shared" si="4"/>
        <v>897711</v>
      </c>
    </row>
    <row r="235" spans="1:5" s="210" customFormat="1" ht="17.25">
      <c r="A235" s="215" t="s">
        <v>202</v>
      </c>
      <c r="B235" s="216" t="s">
        <v>212</v>
      </c>
      <c r="C235" s="218">
        <v>113914</v>
      </c>
      <c r="D235" s="218">
        <v>12344</v>
      </c>
      <c r="E235" s="217">
        <f t="shared" si="4"/>
        <v>126258</v>
      </c>
    </row>
    <row r="236" spans="1:5" s="210" customFormat="1" ht="17.25">
      <c r="A236" s="215" t="s">
        <v>202</v>
      </c>
      <c r="B236" s="216" t="s">
        <v>213</v>
      </c>
      <c r="C236" s="218">
        <v>1336919</v>
      </c>
      <c r="D236" s="218">
        <v>253693</v>
      </c>
      <c r="E236" s="217">
        <f t="shared" si="4"/>
        <v>1590612</v>
      </c>
    </row>
    <row r="237" spans="1:5" s="210" customFormat="1" ht="17.25">
      <c r="A237" s="215" t="s">
        <v>202</v>
      </c>
      <c r="B237" s="206" t="s">
        <v>214</v>
      </c>
      <c r="C237" s="218">
        <v>67792</v>
      </c>
      <c r="D237" s="218">
        <v>3526</v>
      </c>
      <c r="E237" s="217">
        <f t="shared" si="4"/>
        <v>71318</v>
      </c>
    </row>
    <row r="238" spans="1:5" s="210" customFormat="1" ht="17.25">
      <c r="A238" s="212" t="s">
        <v>215</v>
      </c>
      <c r="B238" s="213" t="s">
        <v>512</v>
      </c>
      <c r="C238" s="214">
        <v>10974281</v>
      </c>
      <c r="D238" s="214">
        <v>4501178</v>
      </c>
      <c r="E238" s="214">
        <f t="shared" si="4"/>
        <v>15475459</v>
      </c>
    </row>
    <row r="239" spans="1:5" s="210" customFormat="1" ht="17.25">
      <c r="A239" s="215" t="s">
        <v>215</v>
      </c>
      <c r="B239" s="216" t="s">
        <v>216</v>
      </c>
      <c r="C239" s="217">
        <v>1907462</v>
      </c>
      <c r="D239" s="217">
        <v>972642</v>
      </c>
      <c r="E239" s="217">
        <f t="shared" si="4"/>
        <v>2880104</v>
      </c>
    </row>
    <row r="240" spans="1:5" s="210" customFormat="1" ht="17.25">
      <c r="A240" s="215" t="s">
        <v>215</v>
      </c>
      <c r="B240" s="216" t="s">
        <v>217</v>
      </c>
      <c r="C240" s="217">
        <v>1540098</v>
      </c>
      <c r="D240" s="217">
        <v>656365</v>
      </c>
      <c r="E240" s="217">
        <f t="shared" si="4"/>
        <v>2196463</v>
      </c>
    </row>
    <row r="241" spans="1:5" s="210" customFormat="1" ht="17.25">
      <c r="A241" s="215" t="s">
        <v>215</v>
      </c>
      <c r="B241" s="216" t="s">
        <v>5</v>
      </c>
      <c r="C241" s="217">
        <v>1929087</v>
      </c>
      <c r="D241" s="217">
        <v>880925</v>
      </c>
      <c r="E241" s="217">
        <f t="shared" si="4"/>
        <v>2810012</v>
      </c>
    </row>
    <row r="242" spans="1:5" s="210" customFormat="1" ht="17.25">
      <c r="A242" s="215" t="s">
        <v>215</v>
      </c>
      <c r="B242" s="216" t="s">
        <v>218</v>
      </c>
      <c r="C242" s="217">
        <v>1518013</v>
      </c>
      <c r="D242" s="217">
        <v>540243</v>
      </c>
      <c r="E242" s="217">
        <f t="shared" si="4"/>
        <v>2058256</v>
      </c>
    </row>
    <row r="243" spans="1:5" s="210" customFormat="1" ht="17.25">
      <c r="A243" s="215" t="s">
        <v>215</v>
      </c>
      <c r="B243" s="216" t="s">
        <v>219</v>
      </c>
      <c r="C243" s="217">
        <v>2341278</v>
      </c>
      <c r="D243" s="217">
        <v>887135</v>
      </c>
      <c r="E243" s="217">
        <f t="shared" si="4"/>
        <v>3228413</v>
      </c>
    </row>
    <row r="244" spans="1:5" s="210" customFormat="1" ht="17.25">
      <c r="A244" s="215" t="s">
        <v>215</v>
      </c>
      <c r="B244" s="216" t="s">
        <v>110</v>
      </c>
      <c r="C244" s="217">
        <v>1738343</v>
      </c>
      <c r="D244" s="217">
        <v>563868</v>
      </c>
      <c r="E244" s="217">
        <f t="shared" si="4"/>
        <v>2302211</v>
      </c>
    </row>
    <row r="245" spans="1:5" s="210" customFormat="1" ht="17.25">
      <c r="A245" s="212" t="s">
        <v>220</v>
      </c>
      <c r="B245" s="213" t="s">
        <v>512</v>
      </c>
      <c r="C245" s="214">
        <v>6576670</v>
      </c>
      <c r="D245" s="214">
        <v>2642947</v>
      </c>
      <c r="E245" s="214">
        <f t="shared" si="4"/>
        <v>9219617</v>
      </c>
    </row>
    <row r="246" spans="1:5" s="210" customFormat="1" ht="17.25">
      <c r="A246" s="215" t="s">
        <v>220</v>
      </c>
      <c r="B246" s="216" t="s">
        <v>221</v>
      </c>
      <c r="C246" s="217">
        <v>1131410</v>
      </c>
      <c r="D246" s="217">
        <v>209086</v>
      </c>
      <c r="E246" s="217">
        <f t="shared" si="4"/>
        <v>1340496</v>
      </c>
    </row>
    <row r="247" spans="1:5" s="210" customFormat="1" ht="17.25">
      <c r="A247" s="215" t="s">
        <v>220</v>
      </c>
      <c r="B247" s="216" t="s">
        <v>222</v>
      </c>
      <c r="C247" s="217">
        <v>172893</v>
      </c>
      <c r="D247" s="217">
        <v>45015</v>
      </c>
      <c r="E247" s="217">
        <f t="shared" si="4"/>
        <v>217908</v>
      </c>
    </row>
    <row r="248" spans="1:5" s="210" customFormat="1" ht="17.25">
      <c r="A248" s="215" t="s">
        <v>220</v>
      </c>
      <c r="B248" s="216" t="s">
        <v>223</v>
      </c>
      <c r="C248" s="217">
        <v>1026747</v>
      </c>
      <c r="D248" s="217">
        <v>520491</v>
      </c>
      <c r="E248" s="217">
        <f t="shared" si="4"/>
        <v>1547238</v>
      </c>
    </row>
    <row r="249" spans="1:5" s="210" customFormat="1" ht="33">
      <c r="A249" s="215" t="s">
        <v>220</v>
      </c>
      <c r="B249" s="216" t="s">
        <v>224</v>
      </c>
      <c r="C249" s="217">
        <v>191195</v>
      </c>
      <c r="D249" s="217">
        <v>30286</v>
      </c>
      <c r="E249" s="217">
        <f t="shared" si="4"/>
        <v>221481</v>
      </c>
    </row>
    <row r="250" spans="1:5" s="210" customFormat="1" ht="17.25">
      <c r="A250" s="215" t="s">
        <v>220</v>
      </c>
      <c r="B250" s="216" t="s">
        <v>5</v>
      </c>
      <c r="C250" s="217">
        <v>3644286</v>
      </c>
      <c r="D250" s="217">
        <v>1737019</v>
      </c>
      <c r="E250" s="217">
        <f t="shared" si="4"/>
        <v>5381305</v>
      </c>
    </row>
    <row r="251" spans="1:5" s="210" customFormat="1" ht="17.25">
      <c r="A251" s="215" t="s">
        <v>220</v>
      </c>
      <c r="B251" s="216" t="s">
        <v>225</v>
      </c>
      <c r="C251" s="217">
        <v>410139</v>
      </c>
      <c r="D251" s="217">
        <v>101050</v>
      </c>
      <c r="E251" s="217">
        <f t="shared" si="4"/>
        <v>511189</v>
      </c>
    </row>
    <row r="252" spans="1:5" s="210" customFormat="1" ht="17.25">
      <c r="A252" s="212" t="s">
        <v>226</v>
      </c>
      <c r="B252" s="213" t="s">
        <v>512</v>
      </c>
      <c r="C252" s="214">
        <v>13422204</v>
      </c>
      <c r="D252" s="214">
        <v>10088099</v>
      </c>
      <c r="E252" s="214">
        <f t="shared" si="4"/>
        <v>23510303</v>
      </c>
    </row>
    <row r="253" spans="1:5" s="210" customFormat="1" ht="17.25">
      <c r="A253" s="215" t="s">
        <v>226</v>
      </c>
      <c r="B253" s="216" t="s">
        <v>227</v>
      </c>
      <c r="C253" s="218">
        <v>858143</v>
      </c>
      <c r="D253" s="217">
        <v>674723</v>
      </c>
      <c r="E253" s="217">
        <f t="shared" si="4"/>
        <v>1532866</v>
      </c>
    </row>
    <row r="254" spans="1:5" s="210" customFormat="1" ht="17.25">
      <c r="A254" s="215" t="s">
        <v>226</v>
      </c>
      <c r="B254" s="216" t="s">
        <v>228</v>
      </c>
      <c r="C254" s="217">
        <v>1363635</v>
      </c>
      <c r="D254" s="217">
        <v>1022012</v>
      </c>
      <c r="E254" s="217">
        <f t="shared" si="4"/>
        <v>2385647</v>
      </c>
    </row>
    <row r="255" spans="1:5" s="210" customFormat="1" ht="17.25">
      <c r="A255" s="215" t="s">
        <v>226</v>
      </c>
      <c r="B255" s="216" t="s">
        <v>229</v>
      </c>
      <c r="C255" s="217">
        <v>1447726</v>
      </c>
      <c r="D255" s="217">
        <v>1088548</v>
      </c>
      <c r="E255" s="217">
        <f t="shared" si="4"/>
        <v>2536274</v>
      </c>
    </row>
    <row r="256" spans="1:5" s="210" customFormat="1" ht="17.25">
      <c r="A256" s="215" t="s">
        <v>226</v>
      </c>
      <c r="B256" s="216" t="s">
        <v>230</v>
      </c>
      <c r="C256" s="217">
        <v>2642350</v>
      </c>
      <c r="D256" s="217">
        <v>1755988</v>
      </c>
      <c r="E256" s="217">
        <f t="shared" si="4"/>
        <v>4398338</v>
      </c>
    </row>
    <row r="257" spans="1:5" s="210" customFormat="1" ht="17.25">
      <c r="A257" s="215" t="s">
        <v>226</v>
      </c>
      <c r="B257" s="216" t="s">
        <v>5</v>
      </c>
      <c r="C257" s="217">
        <v>2600710</v>
      </c>
      <c r="D257" s="217">
        <v>1806278</v>
      </c>
      <c r="E257" s="217">
        <f t="shared" si="4"/>
        <v>4406988</v>
      </c>
    </row>
    <row r="258" spans="1:5" s="210" customFormat="1" ht="17.25">
      <c r="A258" s="215" t="s">
        <v>226</v>
      </c>
      <c r="B258" s="216" t="s">
        <v>231</v>
      </c>
      <c r="C258" s="217">
        <v>2254165</v>
      </c>
      <c r="D258" s="217">
        <v>1908527</v>
      </c>
      <c r="E258" s="217">
        <f t="shared" si="4"/>
        <v>4162692</v>
      </c>
    </row>
    <row r="259" spans="1:5" s="210" customFormat="1" ht="17.25">
      <c r="A259" s="215" t="s">
        <v>226</v>
      </c>
      <c r="B259" s="216" t="s">
        <v>232</v>
      </c>
      <c r="C259" s="217">
        <v>1524340</v>
      </c>
      <c r="D259" s="217">
        <v>1396075</v>
      </c>
      <c r="E259" s="217">
        <f t="shared" si="4"/>
        <v>2920415</v>
      </c>
    </row>
    <row r="260" spans="1:5" s="210" customFormat="1" ht="17.25">
      <c r="A260" s="215" t="s">
        <v>226</v>
      </c>
      <c r="B260" s="216" t="s">
        <v>233</v>
      </c>
      <c r="C260" s="218">
        <v>731135</v>
      </c>
      <c r="D260" s="217">
        <v>435948</v>
      </c>
      <c r="E260" s="217">
        <f t="shared" si="4"/>
        <v>1167083</v>
      </c>
    </row>
    <row r="261" spans="1:5" s="210" customFormat="1" ht="17.25">
      <c r="A261" s="212" t="s">
        <v>234</v>
      </c>
      <c r="B261" s="213" t="s">
        <v>512</v>
      </c>
      <c r="C261" s="214">
        <v>29018031</v>
      </c>
      <c r="D261" s="214">
        <v>14887725</v>
      </c>
      <c r="E261" s="214">
        <f t="shared" si="4"/>
        <v>43905756</v>
      </c>
    </row>
    <row r="262" spans="1:5" s="210" customFormat="1" ht="17.25">
      <c r="A262" s="215" t="s">
        <v>234</v>
      </c>
      <c r="B262" s="216" t="s">
        <v>235</v>
      </c>
      <c r="C262" s="217">
        <v>152787</v>
      </c>
      <c r="D262" s="217">
        <v>42789</v>
      </c>
      <c r="E262" s="217">
        <f t="shared" si="4"/>
        <v>195576</v>
      </c>
    </row>
    <row r="263" spans="1:5" s="210" customFormat="1" ht="17.25">
      <c r="A263" s="215" t="s">
        <v>234</v>
      </c>
      <c r="B263" s="216" t="s">
        <v>236</v>
      </c>
      <c r="C263" s="217">
        <v>351293</v>
      </c>
      <c r="D263" s="217">
        <v>69308</v>
      </c>
      <c r="E263" s="217">
        <f t="shared" si="4"/>
        <v>420601</v>
      </c>
    </row>
    <row r="264" spans="1:5" s="210" customFormat="1" ht="17.25">
      <c r="A264" s="215" t="s">
        <v>234</v>
      </c>
      <c r="B264" s="216" t="s">
        <v>237</v>
      </c>
      <c r="C264" s="217">
        <v>2723322</v>
      </c>
      <c r="D264" s="217">
        <v>1521570</v>
      </c>
      <c r="E264" s="217">
        <f t="shared" si="4"/>
        <v>4244892</v>
      </c>
    </row>
    <row r="265" spans="1:5" s="210" customFormat="1" ht="17.25">
      <c r="A265" s="215" t="s">
        <v>234</v>
      </c>
      <c r="B265" s="216" t="s">
        <v>238</v>
      </c>
      <c r="C265" s="217">
        <v>1751806</v>
      </c>
      <c r="D265" s="217">
        <v>697150</v>
      </c>
      <c r="E265" s="217">
        <f t="shared" si="4"/>
        <v>2448956</v>
      </c>
    </row>
    <row r="266" spans="1:5" s="210" customFormat="1" ht="17.25">
      <c r="A266" s="215" t="s">
        <v>234</v>
      </c>
      <c r="B266" s="216" t="s">
        <v>239</v>
      </c>
      <c r="C266" s="217">
        <v>1022679</v>
      </c>
      <c r="D266" s="217">
        <v>533323</v>
      </c>
      <c r="E266" s="217">
        <f t="shared" si="4"/>
        <v>1556002</v>
      </c>
    </row>
    <row r="267" spans="1:5" s="210" customFormat="1" ht="17.25">
      <c r="A267" s="215" t="s">
        <v>234</v>
      </c>
      <c r="B267" s="216" t="s">
        <v>240</v>
      </c>
      <c r="C267" s="217">
        <v>1879669</v>
      </c>
      <c r="D267" s="217">
        <v>968993</v>
      </c>
      <c r="E267" s="217">
        <f t="shared" si="4"/>
        <v>2848662</v>
      </c>
    </row>
    <row r="268" spans="1:5" s="210" customFormat="1" ht="17.25">
      <c r="A268" s="215" t="s">
        <v>234</v>
      </c>
      <c r="B268" s="216" t="s">
        <v>241</v>
      </c>
      <c r="C268" s="217">
        <v>972855</v>
      </c>
      <c r="D268" s="217">
        <v>446916</v>
      </c>
      <c r="E268" s="217">
        <f t="shared" si="4"/>
        <v>1419771</v>
      </c>
    </row>
    <row r="269" spans="1:5" s="210" customFormat="1" ht="17.25">
      <c r="A269" s="215" t="s">
        <v>234</v>
      </c>
      <c r="B269" s="216" t="s">
        <v>242</v>
      </c>
      <c r="C269" s="217">
        <v>1476914</v>
      </c>
      <c r="D269" s="217">
        <v>649976</v>
      </c>
      <c r="E269" s="217">
        <f t="shared" si="4"/>
        <v>2126890</v>
      </c>
    </row>
    <row r="270" spans="1:5" s="210" customFormat="1" ht="17.25">
      <c r="A270" s="215" t="s">
        <v>234</v>
      </c>
      <c r="B270" s="216" t="s">
        <v>243</v>
      </c>
      <c r="C270" s="217">
        <v>1484868</v>
      </c>
      <c r="D270" s="217">
        <v>944452</v>
      </c>
      <c r="E270" s="217">
        <f t="shared" si="4"/>
        <v>2429320</v>
      </c>
    </row>
    <row r="271" spans="1:5" s="210" customFormat="1" ht="17.25">
      <c r="A271" s="215" t="s">
        <v>234</v>
      </c>
      <c r="B271" s="216" t="s">
        <v>244</v>
      </c>
      <c r="C271" s="217">
        <v>808209</v>
      </c>
      <c r="D271" s="217">
        <v>854705</v>
      </c>
      <c r="E271" s="217">
        <f t="shared" si="4"/>
        <v>1662914</v>
      </c>
    </row>
    <row r="272" spans="1:5" s="210" customFormat="1" ht="17.25">
      <c r="A272" s="215" t="s">
        <v>234</v>
      </c>
      <c r="B272" s="216" t="s">
        <v>245</v>
      </c>
      <c r="C272" s="217">
        <v>805010</v>
      </c>
      <c r="D272" s="217">
        <v>243346</v>
      </c>
      <c r="E272" s="217">
        <f t="shared" si="4"/>
        <v>1048356</v>
      </c>
    </row>
    <row r="273" spans="1:5" s="210" customFormat="1" ht="17.25">
      <c r="A273" s="215" t="s">
        <v>234</v>
      </c>
      <c r="B273" s="216" t="s">
        <v>246</v>
      </c>
      <c r="C273" s="217">
        <v>815182</v>
      </c>
      <c r="D273" s="217">
        <v>204956</v>
      </c>
      <c r="E273" s="217">
        <f t="shared" si="4"/>
        <v>1020138</v>
      </c>
    </row>
    <row r="274" spans="1:5" s="210" customFormat="1" ht="17.25">
      <c r="A274" s="215" t="s">
        <v>234</v>
      </c>
      <c r="B274" s="216" t="s">
        <v>247</v>
      </c>
      <c r="C274" s="218">
        <v>1772671</v>
      </c>
      <c r="D274" s="218">
        <v>1598288</v>
      </c>
      <c r="E274" s="217">
        <f t="shared" si="4"/>
        <v>3370959</v>
      </c>
    </row>
    <row r="275" spans="1:5" s="210" customFormat="1" ht="17.25">
      <c r="A275" s="215" t="s">
        <v>234</v>
      </c>
      <c r="B275" s="216" t="s">
        <v>248</v>
      </c>
      <c r="C275" s="218">
        <v>1018871</v>
      </c>
      <c r="D275" s="218">
        <v>756379</v>
      </c>
      <c r="E275" s="217">
        <f t="shared" si="4"/>
        <v>1775250</v>
      </c>
    </row>
    <row r="276" spans="1:5" s="210" customFormat="1" ht="17.25">
      <c r="A276" s="215" t="s">
        <v>234</v>
      </c>
      <c r="B276" s="216" t="s">
        <v>5</v>
      </c>
      <c r="C276" s="218">
        <v>4626394</v>
      </c>
      <c r="D276" s="218">
        <v>1893562</v>
      </c>
      <c r="E276" s="217">
        <f t="shared" si="4"/>
        <v>6519956</v>
      </c>
    </row>
    <row r="277" spans="1:5" s="210" customFormat="1" ht="17.25">
      <c r="A277" s="215" t="s">
        <v>234</v>
      </c>
      <c r="B277" s="216" t="s">
        <v>249</v>
      </c>
      <c r="C277" s="218">
        <v>1009983</v>
      </c>
      <c r="D277" s="218">
        <v>301355</v>
      </c>
      <c r="E277" s="217">
        <f t="shared" si="4"/>
        <v>1311338</v>
      </c>
    </row>
    <row r="278" spans="1:5" s="210" customFormat="1" ht="17.25">
      <c r="A278" s="215" t="s">
        <v>234</v>
      </c>
      <c r="B278" s="216" t="s">
        <v>250</v>
      </c>
      <c r="C278" s="218">
        <v>379887</v>
      </c>
      <c r="D278" s="218">
        <v>111155</v>
      </c>
      <c r="E278" s="217">
        <f t="shared" si="4"/>
        <v>491042</v>
      </c>
    </row>
    <row r="279" spans="1:5" s="210" customFormat="1" ht="17.25">
      <c r="A279" s="215" t="s">
        <v>234</v>
      </c>
      <c r="B279" s="216" t="s">
        <v>251</v>
      </c>
      <c r="C279" s="218">
        <v>632655</v>
      </c>
      <c r="D279" s="218">
        <v>395768</v>
      </c>
      <c r="E279" s="217">
        <f t="shared" si="4"/>
        <v>1028423</v>
      </c>
    </row>
    <row r="280" spans="1:5" s="210" customFormat="1" ht="17.25">
      <c r="A280" s="215" t="s">
        <v>234</v>
      </c>
      <c r="B280" s="216" t="s">
        <v>252</v>
      </c>
      <c r="C280" s="217">
        <v>3706999</v>
      </c>
      <c r="D280" s="217">
        <v>1960253</v>
      </c>
      <c r="E280" s="217">
        <f t="shared" si="4"/>
        <v>5667252</v>
      </c>
    </row>
    <row r="281" spans="1:5" s="210" customFormat="1" ht="17.25">
      <c r="A281" s="215" t="s">
        <v>234</v>
      </c>
      <c r="B281" s="216" t="s">
        <v>253</v>
      </c>
      <c r="C281" s="217">
        <v>1625977</v>
      </c>
      <c r="D281" s="217">
        <v>693481</v>
      </c>
      <c r="E281" s="217">
        <f t="shared" si="4"/>
        <v>2319458</v>
      </c>
    </row>
    <row r="282" spans="1:5" s="210" customFormat="1" ht="17.25">
      <c r="A282" s="212" t="s">
        <v>254</v>
      </c>
      <c r="B282" s="213" t="s">
        <v>512</v>
      </c>
      <c r="C282" s="214">
        <v>5534261</v>
      </c>
      <c r="D282" s="214">
        <v>3542426</v>
      </c>
      <c r="E282" s="214">
        <f t="shared" si="4"/>
        <v>9076687</v>
      </c>
    </row>
    <row r="283" spans="1:5" s="210" customFormat="1" ht="17.25">
      <c r="A283" s="215" t="s">
        <v>254</v>
      </c>
      <c r="B283" s="216" t="s">
        <v>255</v>
      </c>
      <c r="C283" s="217">
        <v>176493</v>
      </c>
      <c r="D283" s="217">
        <v>150752</v>
      </c>
      <c r="E283" s="217">
        <f t="shared" si="4"/>
        <v>327245</v>
      </c>
    </row>
    <row r="284" spans="1:5" s="210" customFormat="1" ht="17.25">
      <c r="A284" s="215" t="s">
        <v>254</v>
      </c>
      <c r="B284" s="216" t="s">
        <v>256</v>
      </c>
      <c r="C284" s="217">
        <v>690514</v>
      </c>
      <c r="D284" s="217">
        <v>364005</v>
      </c>
      <c r="E284" s="217">
        <f t="shared" si="4"/>
        <v>1054519</v>
      </c>
    </row>
    <row r="285" spans="1:5" s="210" customFormat="1" ht="17.25">
      <c r="A285" s="215" t="s">
        <v>254</v>
      </c>
      <c r="B285" s="216" t="s">
        <v>257</v>
      </c>
      <c r="C285" s="217">
        <v>363746</v>
      </c>
      <c r="D285" s="217">
        <v>228946</v>
      </c>
      <c r="E285" s="217">
        <f t="shared" si="4"/>
        <v>592692</v>
      </c>
    </row>
    <row r="286" spans="1:5" s="210" customFormat="1" ht="17.25">
      <c r="A286" s="215" t="s">
        <v>254</v>
      </c>
      <c r="B286" s="216" t="s">
        <v>258</v>
      </c>
      <c r="C286" s="217">
        <v>985616</v>
      </c>
      <c r="D286" s="217">
        <v>615276</v>
      </c>
      <c r="E286" s="217">
        <f t="shared" si="4"/>
        <v>1600892</v>
      </c>
    </row>
    <row r="287" spans="1:5" s="210" customFormat="1" ht="17.25">
      <c r="A287" s="215" t="s">
        <v>254</v>
      </c>
      <c r="B287" s="216" t="s">
        <v>259</v>
      </c>
      <c r="C287" s="217">
        <v>42297</v>
      </c>
      <c r="D287" s="217">
        <v>15549</v>
      </c>
      <c r="E287" s="217">
        <f t="shared" si="4"/>
        <v>57846</v>
      </c>
    </row>
    <row r="288" spans="1:5" s="210" customFormat="1" ht="17.25">
      <c r="A288" s="215" t="s">
        <v>254</v>
      </c>
      <c r="B288" s="216" t="s">
        <v>260</v>
      </c>
      <c r="C288" s="217">
        <v>1529753</v>
      </c>
      <c r="D288" s="217">
        <v>970645</v>
      </c>
      <c r="E288" s="217">
        <f t="shared" si="4"/>
        <v>2500398</v>
      </c>
    </row>
    <row r="289" spans="1:5" s="210" customFormat="1" ht="17.25">
      <c r="A289" s="215" t="s">
        <v>254</v>
      </c>
      <c r="B289" s="216" t="s">
        <v>5</v>
      </c>
      <c r="C289" s="217">
        <v>539317</v>
      </c>
      <c r="D289" s="217">
        <v>353163</v>
      </c>
      <c r="E289" s="217">
        <f t="shared" si="4"/>
        <v>892480</v>
      </c>
    </row>
    <row r="290" spans="1:5" s="210" customFormat="1" ht="17.25">
      <c r="A290" s="215" t="s">
        <v>254</v>
      </c>
      <c r="B290" s="216" t="s">
        <v>261</v>
      </c>
      <c r="C290" s="217">
        <v>839691</v>
      </c>
      <c r="D290" s="217">
        <v>607586</v>
      </c>
      <c r="E290" s="217">
        <f t="shared" si="4"/>
        <v>1447277</v>
      </c>
    </row>
    <row r="291" spans="1:5" s="210" customFormat="1" ht="17.25">
      <c r="A291" s="215" t="s">
        <v>254</v>
      </c>
      <c r="B291" s="216" t="s">
        <v>262</v>
      </c>
      <c r="C291" s="217">
        <v>366834</v>
      </c>
      <c r="D291" s="217">
        <v>236504</v>
      </c>
      <c r="E291" s="217">
        <f t="shared" si="4"/>
        <v>603338</v>
      </c>
    </row>
    <row r="292" spans="1:5" s="210" customFormat="1" ht="17.25">
      <c r="A292" s="212" t="s">
        <v>263</v>
      </c>
      <c r="B292" s="213" t="s">
        <v>512</v>
      </c>
      <c r="C292" s="214">
        <v>5608729</v>
      </c>
      <c r="D292" s="214">
        <v>1845326</v>
      </c>
      <c r="E292" s="214">
        <f t="shared" si="4"/>
        <v>7454055</v>
      </c>
    </row>
    <row r="293" spans="1:5" s="210" customFormat="1" ht="17.25">
      <c r="A293" s="215" t="s">
        <v>263</v>
      </c>
      <c r="B293" s="216" t="s">
        <v>264</v>
      </c>
      <c r="C293" s="217">
        <v>847977</v>
      </c>
      <c r="D293" s="217">
        <v>171655</v>
      </c>
      <c r="E293" s="217">
        <f t="shared" si="4"/>
        <v>1019632</v>
      </c>
    </row>
    <row r="294" spans="1:5" s="210" customFormat="1" ht="17.25">
      <c r="A294" s="215" t="s">
        <v>263</v>
      </c>
      <c r="B294" s="216" t="s">
        <v>265</v>
      </c>
      <c r="C294" s="217">
        <v>628716</v>
      </c>
      <c r="D294" s="217">
        <v>91867</v>
      </c>
      <c r="E294" s="217">
        <f t="shared" ref="E294:E357" si="5">C294+D294</f>
        <v>720583</v>
      </c>
    </row>
    <row r="295" spans="1:5" s="210" customFormat="1" ht="17.25">
      <c r="A295" s="215" t="s">
        <v>263</v>
      </c>
      <c r="B295" s="216" t="s">
        <v>266</v>
      </c>
      <c r="C295" s="218">
        <v>510347</v>
      </c>
      <c r="D295" s="218">
        <v>552238</v>
      </c>
      <c r="E295" s="217">
        <f t="shared" si="5"/>
        <v>1062585</v>
      </c>
    </row>
    <row r="296" spans="1:5" s="210" customFormat="1" ht="17.25">
      <c r="A296" s="215" t="s">
        <v>263</v>
      </c>
      <c r="B296" s="216" t="s">
        <v>267</v>
      </c>
      <c r="C296" s="218">
        <v>1120947</v>
      </c>
      <c r="D296" s="218">
        <v>426669</v>
      </c>
      <c r="E296" s="217">
        <f t="shared" si="5"/>
        <v>1547616</v>
      </c>
    </row>
    <row r="297" spans="1:5" s="210" customFormat="1" ht="17.25">
      <c r="A297" s="215" t="s">
        <v>263</v>
      </c>
      <c r="B297" s="216" t="s">
        <v>5</v>
      </c>
      <c r="C297" s="218">
        <v>1308253</v>
      </c>
      <c r="D297" s="218">
        <v>354666</v>
      </c>
      <c r="E297" s="217">
        <f t="shared" si="5"/>
        <v>1662919</v>
      </c>
    </row>
    <row r="298" spans="1:5" s="210" customFormat="1" ht="17.25">
      <c r="A298" s="215" t="s">
        <v>263</v>
      </c>
      <c r="B298" s="216" t="s">
        <v>268</v>
      </c>
      <c r="C298" s="218">
        <v>164496</v>
      </c>
      <c r="D298" s="218">
        <v>31221</v>
      </c>
      <c r="E298" s="217">
        <f t="shared" si="5"/>
        <v>195717</v>
      </c>
    </row>
    <row r="299" spans="1:5" s="210" customFormat="1" ht="17.25">
      <c r="A299" s="215" t="s">
        <v>263</v>
      </c>
      <c r="B299" s="216" t="s">
        <v>269</v>
      </c>
      <c r="C299" s="218">
        <v>346195</v>
      </c>
      <c r="D299" s="218">
        <v>78976</v>
      </c>
      <c r="E299" s="217">
        <f t="shared" si="5"/>
        <v>425171</v>
      </c>
    </row>
    <row r="300" spans="1:5" s="210" customFormat="1" ht="17.25">
      <c r="A300" s="215" t="s">
        <v>263</v>
      </c>
      <c r="B300" s="216" t="s">
        <v>270</v>
      </c>
      <c r="C300" s="217">
        <v>681798</v>
      </c>
      <c r="D300" s="217">
        <v>138034</v>
      </c>
      <c r="E300" s="217">
        <f t="shared" si="5"/>
        <v>819832</v>
      </c>
    </row>
    <row r="301" spans="1:5" s="210" customFormat="1" ht="17.25">
      <c r="A301" s="212" t="s">
        <v>271</v>
      </c>
      <c r="B301" s="213" t="s">
        <v>512</v>
      </c>
      <c r="C301" s="214">
        <v>6064713</v>
      </c>
      <c r="D301" s="214">
        <v>1144174</v>
      </c>
      <c r="E301" s="214">
        <f t="shared" si="5"/>
        <v>7208887</v>
      </c>
    </row>
    <row r="302" spans="1:5" s="210" customFormat="1" ht="17.25">
      <c r="A302" s="215" t="s">
        <v>271</v>
      </c>
      <c r="B302" s="216" t="s">
        <v>272</v>
      </c>
      <c r="C302" s="218">
        <v>474179</v>
      </c>
      <c r="D302" s="218">
        <v>40782</v>
      </c>
      <c r="E302" s="217">
        <f t="shared" si="5"/>
        <v>514961</v>
      </c>
    </row>
    <row r="303" spans="1:5" s="210" customFormat="1" ht="17.25">
      <c r="A303" s="215" t="s">
        <v>271</v>
      </c>
      <c r="B303" s="216" t="s">
        <v>273</v>
      </c>
      <c r="C303" s="218">
        <v>645292</v>
      </c>
      <c r="D303" s="218">
        <v>60356</v>
      </c>
      <c r="E303" s="217">
        <f t="shared" si="5"/>
        <v>705648</v>
      </c>
    </row>
    <row r="304" spans="1:5" s="210" customFormat="1" ht="17.25">
      <c r="A304" s="215" t="s">
        <v>271</v>
      </c>
      <c r="B304" s="216" t="s">
        <v>274</v>
      </c>
      <c r="C304" s="218">
        <v>483732</v>
      </c>
      <c r="D304" s="218">
        <v>32907</v>
      </c>
      <c r="E304" s="217">
        <f t="shared" si="5"/>
        <v>516639</v>
      </c>
    </row>
    <row r="305" spans="1:5" s="210" customFormat="1" ht="17.25">
      <c r="A305" s="215" t="s">
        <v>271</v>
      </c>
      <c r="B305" s="216" t="s">
        <v>275</v>
      </c>
      <c r="C305" s="217">
        <v>957077</v>
      </c>
      <c r="D305" s="217">
        <v>79027</v>
      </c>
      <c r="E305" s="217">
        <f t="shared" si="5"/>
        <v>1036104</v>
      </c>
    </row>
    <row r="306" spans="1:5" s="210" customFormat="1" ht="17.25">
      <c r="A306" s="215" t="s">
        <v>271</v>
      </c>
      <c r="B306" s="216" t="s">
        <v>276</v>
      </c>
      <c r="C306" s="217">
        <v>1355263</v>
      </c>
      <c r="D306" s="217">
        <v>157298</v>
      </c>
      <c r="E306" s="217">
        <f t="shared" si="5"/>
        <v>1512561</v>
      </c>
    </row>
    <row r="307" spans="1:5" s="210" customFormat="1" ht="17.25">
      <c r="A307" s="215" t="s">
        <v>271</v>
      </c>
      <c r="B307" s="216" t="s">
        <v>5</v>
      </c>
      <c r="C307" s="217">
        <v>1230501</v>
      </c>
      <c r="D307" s="217">
        <v>696090</v>
      </c>
      <c r="E307" s="217">
        <f t="shared" si="5"/>
        <v>1926591</v>
      </c>
    </row>
    <row r="308" spans="1:5" s="210" customFormat="1" ht="17.25">
      <c r="A308" s="215" t="s">
        <v>271</v>
      </c>
      <c r="B308" s="216" t="s">
        <v>277</v>
      </c>
      <c r="C308" s="217">
        <v>918669</v>
      </c>
      <c r="D308" s="217">
        <v>77714</v>
      </c>
      <c r="E308" s="217">
        <f t="shared" si="5"/>
        <v>996383</v>
      </c>
    </row>
    <row r="309" spans="1:5" s="210" customFormat="1" ht="17.25">
      <c r="A309" s="212" t="s">
        <v>278</v>
      </c>
      <c r="B309" s="213" t="s">
        <v>512</v>
      </c>
      <c r="C309" s="214">
        <v>8024456</v>
      </c>
      <c r="D309" s="214">
        <v>1575883</v>
      </c>
      <c r="E309" s="214">
        <f t="shared" si="5"/>
        <v>9600339</v>
      </c>
    </row>
    <row r="310" spans="1:5" s="210" customFormat="1" ht="17.25">
      <c r="A310" s="215" t="s">
        <v>278</v>
      </c>
      <c r="B310" s="216" t="s">
        <v>279</v>
      </c>
      <c r="C310" s="217">
        <v>1319429</v>
      </c>
      <c r="D310" s="217">
        <v>174249</v>
      </c>
      <c r="E310" s="217">
        <f t="shared" si="5"/>
        <v>1493678</v>
      </c>
    </row>
    <row r="311" spans="1:5" s="210" customFormat="1" ht="17.25">
      <c r="A311" s="215" t="s">
        <v>278</v>
      </c>
      <c r="B311" s="216" t="s">
        <v>5</v>
      </c>
      <c r="C311" s="217">
        <v>2947232</v>
      </c>
      <c r="D311" s="217">
        <v>416669</v>
      </c>
      <c r="E311" s="217">
        <f t="shared" si="5"/>
        <v>3363901</v>
      </c>
    </row>
    <row r="312" spans="1:5" s="210" customFormat="1" ht="17.25">
      <c r="A312" s="215" t="s">
        <v>278</v>
      </c>
      <c r="B312" s="216" t="s">
        <v>280</v>
      </c>
      <c r="C312" s="217">
        <v>2599645</v>
      </c>
      <c r="D312" s="217">
        <v>771723</v>
      </c>
      <c r="E312" s="217">
        <f t="shared" si="5"/>
        <v>3371368</v>
      </c>
    </row>
    <row r="313" spans="1:5" s="210" customFormat="1" ht="17.25">
      <c r="A313" s="215" t="s">
        <v>278</v>
      </c>
      <c r="B313" s="216" t="s">
        <v>281</v>
      </c>
      <c r="C313" s="217">
        <v>1158150</v>
      </c>
      <c r="D313" s="217">
        <v>213242</v>
      </c>
      <c r="E313" s="217">
        <f t="shared" si="5"/>
        <v>1371392</v>
      </c>
    </row>
    <row r="314" spans="1:5" s="210" customFormat="1" ht="17.25">
      <c r="A314" s="212" t="s">
        <v>282</v>
      </c>
      <c r="B314" s="213" t="s">
        <v>512</v>
      </c>
      <c r="C314" s="214">
        <v>16039400</v>
      </c>
      <c r="D314" s="214">
        <v>4291559</v>
      </c>
      <c r="E314" s="214">
        <f t="shared" si="5"/>
        <v>20330959</v>
      </c>
    </row>
    <row r="315" spans="1:5" s="210" customFormat="1" ht="17.25">
      <c r="A315" s="215" t="s">
        <v>282</v>
      </c>
      <c r="B315" s="216" t="s">
        <v>283</v>
      </c>
      <c r="C315" s="217">
        <v>1131855</v>
      </c>
      <c r="D315" s="217">
        <v>253495</v>
      </c>
      <c r="E315" s="217">
        <f t="shared" si="5"/>
        <v>1385350</v>
      </c>
    </row>
    <row r="316" spans="1:5" s="210" customFormat="1" ht="17.25">
      <c r="A316" s="215" t="s">
        <v>282</v>
      </c>
      <c r="B316" s="216" t="s">
        <v>284</v>
      </c>
      <c r="C316" s="217">
        <v>877505</v>
      </c>
      <c r="D316" s="217">
        <v>285790</v>
      </c>
      <c r="E316" s="217">
        <f t="shared" si="5"/>
        <v>1163295</v>
      </c>
    </row>
    <row r="317" spans="1:5" s="210" customFormat="1" ht="17.25">
      <c r="A317" s="215" t="s">
        <v>282</v>
      </c>
      <c r="B317" s="216" t="s">
        <v>285</v>
      </c>
      <c r="C317" s="217">
        <v>598886</v>
      </c>
      <c r="D317" s="217">
        <v>110111</v>
      </c>
      <c r="E317" s="217">
        <f t="shared" si="5"/>
        <v>708997</v>
      </c>
    </row>
    <row r="318" spans="1:5" s="210" customFormat="1" ht="17.25">
      <c r="A318" s="215" t="s">
        <v>282</v>
      </c>
      <c r="B318" s="216" t="s">
        <v>286</v>
      </c>
      <c r="C318" s="217">
        <v>1029985</v>
      </c>
      <c r="D318" s="217">
        <v>548199</v>
      </c>
      <c r="E318" s="217">
        <f t="shared" si="5"/>
        <v>1578184</v>
      </c>
    </row>
    <row r="319" spans="1:5" s="210" customFormat="1" ht="17.25">
      <c r="A319" s="215" t="s">
        <v>282</v>
      </c>
      <c r="B319" s="216" t="s">
        <v>287</v>
      </c>
      <c r="C319" s="217">
        <v>286504</v>
      </c>
      <c r="D319" s="217">
        <v>116729</v>
      </c>
      <c r="E319" s="217">
        <f t="shared" si="5"/>
        <v>403233</v>
      </c>
    </row>
    <row r="320" spans="1:5" s="210" customFormat="1" ht="17.25">
      <c r="A320" s="215" t="s">
        <v>282</v>
      </c>
      <c r="B320" s="216" t="s">
        <v>288</v>
      </c>
      <c r="C320" s="217">
        <v>1060250</v>
      </c>
      <c r="D320" s="217">
        <v>176013</v>
      </c>
      <c r="E320" s="217">
        <f t="shared" si="5"/>
        <v>1236263</v>
      </c>
    </row>
    <row r="321" spans="1:5" s="210" customFormat="1" ht="17.25">
      <c r="A321" s="215" t="s">
        <v>282</v>
      </c>
      <c r="B321" s="216" t="s">
        <v>289</v>
      </c>
      <c r="C321" s="217">
        <v>1761012</v>
      </c>
      <c r="D321" s="217">
        <v>431305</v>
      </c>
      <c r="E321" s="217">
        <f t="shared" si="5"/>
        <v>2192317</v>
      </c>
    </row>
    <row r="322" spans="1:5" s="210" customFormat="1" ht="17.25">
      <c r="A322" s="215" t="s">
        <v>282</v>
      </c>
      <c r="B322" s="216" t="s">
        <v>290</v>
      </c>
      <c r="C322" s="218">
        <v>681945</v>
      </c>
      <c r="D322" s="218">
        <v>113554</v>
      </c>
      <c r="E322" s="217">
        <f t="shared" si="5"/>
        <v>795499</v>
      </c>
    </row>
    <row r="323" spans="1:5" s="210" customFormat="1" ht="17.25">
      <c r="A323" s="215" t="s">
        <v>282</v>
      </c>
      <c r="B323" s="216" t="s">
        <v>5</v>
      </c>
      <c r="C323" s="218">
        <v>2833261</v>
      </c>
      <c r="D323" s="218">
        <v>512782</v>
      </c>
      <c r="E323" s="217">
        <f t="shared" si="5"/>
        <v>3346043</v>
      </c>
    </row>
    <row r="324" spans="1:5" s="210" customFormat="1" ht="17.25">
      <c r="A324" s="215" t="s">
        <v>282</v>
      </c>
      <c r="B324" s="216" t="s">
        <v>291</v>
      </c>
      <c r="C324" s="218">
        <v>271022</v>
      </c>
      <c r="D324" s="218">
        <v>31223</v>
      </c>
      <c r="E324" s="217">
        <f t="shared" si="5"/>
        <v>302245</v>
      </c>
    </row>
    <row r="325" spans="1:5" s="210" customFormat="1" ht="17.25">
      <c r="A325" s="215" t="s">
        <v>282</v>
      </c>
      <c r="B325" s="216" t="s">
        <v>292</v>
      </c>
      <c r="C325" s="217">
        <v>2654404</v>
      </c>
      <c r="D325" s="217">
        <v>881366</v>
      </c>
      <c r="E325" s="217">
        <f t="shared" si="5"/>
        <v>3535770</v>
      </c>
    </row>
    <row r="326" spans="1:5" s="210" customFormat="1" ht="17.25">
      <c r="A326" s="215" t="s">
        <v>282</v>
      </c>
      <c r="B326" s="216" t="s">
        <v>293</v>
      </c>
      <c r="C326" s="217">
        <v>452288</v>
      </c>
      <c r="D326" s="217">
        <v>54290</v>
      </c>
      <c r="E326" s="217">
        <f t="shared" si="5"/>
        <v>506578</v>
      </c>
    </row>
    <row r="327" spans="1:5" s="210" customFormat="1" ht="17.25">
      <c r="A327" s="215" t="s">
        <v>282</v>
      </c>
      <c r="B327" s="216" t="s">
        <v>294</v>
      </c>
      <c r="C327" s="217">
        <v>2400483</v>
      </c>
      <c r="D327" s="217">
        <v>776702</v>
      </c>
      <c r="E327" s="217">
        <f t="shared" si="5"/>
        <v>3177185</v>
      </c>
    </row>
    <row r="328" spans="1:5" s="210" customFormat="1" ht="17.25">
      <c r="A328" s="212" t="s">
        <v>295</v>
      </c>
      <c r="B328" s="213" t="s">
        <v>512</v>
      </c>
      <c r="C328" s="214">
        <v>15368245</v>
      </c>
      <c r="D328" s="214">
        <v>5450394</v>
      </c>
      <c r="E328" s="214">
        <f t="shared" si="5"/>
        <v>20818639</v>
      </c>
    </row>
    <row r="329" spans="1:5" s="210" customFormat="1" ht="17.25">
      <c r="A329" s="215" t="s">
        <v>295</v>
      </c>
      <c r="B329" s="216" t="s">
        <v>296</v>
      </c>
      <c r="C329" s="217">
        <v>2826376</v>
      </c>
      <c r="D329" s="217">
        <v>1055135</v>
      </c>
      <c r="E329" s="217">
        <f t="shared" si="5"/>
        <v>3881511</v>
      </c>
    </row>
    <row r="330" spans="1:5" s="210" customFormat="1" ht="17.25">
      <c r="A330" s="215" t="s">
        <v>295</v>
      </c>
      <c r="B330" s="216" t="s">
        <v>297</v>
      </c>
      <c r="C330" s="217">
        <v>560932</v>
      </c>
      <c r="D330" s="217">
        <v>153014</v>
      </c>
      <c r="E330" s="217">
        <f t="shared" si="5"/>
        <v>713946</v>
      </c>
    </row>
    <row r="331" spans="1:5" s="210" customFormat="1" ht="17.25">
      <c r="A331" s="215" t="s">
        <v>295</v>
      </c>
      <c r="B331" s="216" t="s">
        <v>298</v>
      </c>
      <c r="C331" s="217">
        <v>1327649</v>
      </c>
      <c r="D331" s="217">
        <v>257193</v>
      </c>
      <c r="E331" s="217">
        <f t="shared" si="5"/>
        <v>1584842</v>
      </c>
    </row>
    <row r="332" spans="1:5" s="210" customFormat="1" ht="17.25">
      <c r="A332" s="215" t="s">
        <v>295</v>
      </c>
      <c r="B332" s="216" t="s">
        <v>299</v>
      </c>
      <c r="C332" s="217">
        <v>2848813</v>
      </c>
      <c r="D332" s="217">
        <v>949972</v>
      </c>
      <c r="E332" s="217">
        <f t="shared" si="5"/>
        <v>3798785</v>
      </c>
    </row>
    <row r="333" spans="1:5" s="210" customFormat="1" ht="17.25">
      <c r="A333" s="215" t="s">
        <v>295</v>
      </c>
      <c r="B333" s="216" t="s">
        <v>5</v>
      </c>
      <c r="C333" s="217">
        <v>5329443</v>
      </c>
      <c r="D333" s="217">
        <v>2314577</v>
      </c>
      <c r="E333" s="217">
        <f t="shared" si="5"/>
        <v>7644020</v>
      </c>
    </row>
    <row r="334" spans="1:5" s="210" customFormat="1" ht="17.25">
      <c r="A334" s="215" t="s">
        <v>295</v>
      </c>
      <c r="B334" s="216" t="s">
        <v>300</v>
      </c>
      <c r="C334" s="217">
        <v>2475032</v>
      </c>
      <c r="D334" s="217">
        <v>720503</v>
      </c>
      <c r="E334" s="217">
        <f t="shared" si="5"/>
        <v>3195535</v>
      </c>
    </row>
    <row r="335" spans="1:5" s="210" customFormat="1" ht="17.25">
      <c r="A335" s="212" t="s">
        <v>301</v>
      </c>
      <c r="B335" s="213" t="s">
        <v>512</v>
      </c>
      <c r="C335" s="214">
        <v>6587180</v>
      </c>
      <c r="D335" s="214">
        <v>1453586</v>
      </c>
      <c r="E335" s="214">
        <f t="shared" si="5"/>
        <v>8040766</v>
      </c>
    </row>
    <row r="336" spans="1:5" s="210" customFormat="1" ht="17.25">
      <c r="A336" s="215" t="s">
        <v>301</v>
      </c>
      <c r="B336" s="216" t="s">
        <v>302</v>
      </c>
      <c r="C336" s="217">
        <v>671485</v>
      </c>
      <c r="D336" s="217">
        <v>174090</v>
      </c>
      <c r="E336" s="217">
        <f t="shared" si="5"/>
        <v>845575</v>
      </c>
    </row>
    <row r="337" spans="1:5" s="210" customFormat="1" ht="17.25">
      <c r="A337" s="215" t="s">
        <v>301</v>
      </c>
      <c r="B337" s="216" t="s">
        <v>303</v>
      </c>
      <c r="C337" s="217">
        <v>792002</v>
      </c>
      <c r="D337" s="217">
        <v>191591</v>
      </c>
      <c r="E337" s="217">
        <f t="shared" si="5"/>
        <v>983593</v>
      </c>
    </row>
    <row r="338" spans="1:5" s="210" customFormat="1" ht="17.25">
      <c r="A338" s="215" t="s">
        <v>301</v>
      </c>
      <c r="B338" s="216" t="s">
        <v>304</v>
      </c>
      <c r="C338" s="217">
        <v>435887</v>
      </c>
      <c r="D338" s="217">
        <v>155411</v>
      </c>
      <c r="E338" s="217">
        <f t="shared" si="5"/>
        <v>591298</v>
      </c>
    </row>
    <row r="339" spans="1:5" s="210" customFormat="1" ht="17.25">
      <c r="A339" s="215" t="s">
        <v>301</v>
      </c>
      <c r="B339" s="216" t="s">
        <v>305</v>
      </c>
      <c r="C339" s="217">
        <v>1146073</v>
      </c>
      <c r="D339" s="217">
        <v>206965</v>
      </c>
      <c r="E339" s="217">
        <f t="shared" si="5"/>
        <v>1353038</v>
      </c>
    </row>
    <row r="340" spans="1:5" s="210" customFormat="1" ht="17.25">
      <c r="A340" s="215" t="s">
        <v>301</v>
      </c>
      <c r="B340" s="216" t="s">
        <v>306</v>
      </c>
      <c r="C340" s="217">
        <v>942411</v>
      </c>
      <c r="D340" s="217">
        <v>174220</v>
      </c>
      <c r="E340" s="217">
        <f t="shared" si="5"/>
        <v>1116631</v>
      </c>
    </row>
    <row r="341" spans="1:5" s="210" customFormat="1" ht="17.25">
      <c r="A341" s="215" t="s">
        <v>301</v>
      </c>
      <c r="B341" s="216" t="s">
        <v>307</v>
      </c>
      <c r="C341" s="217">
        <v>820121</v>
      </c>
      <c r="D341" s="217">
        <v>171739</v>
      </c>
      <c r="E341" s="217">
        <f t="shared" si="5"/>
        <v>991860</v>
      </c>
    </row>
    <row r="342" spans="1:5" s="210" customFormat="1" ht="17.25">
      <c r="A342" s="215" t="s">
        <v>301</v>
      </c>
      <c r="B342" s="216" t="s">
        <v>5</v>
      </c>
      <c r="C342" s="217">
        <v>767946</v>
      </c>
      <c r="D342" s="217">
        <v>174386</v>
      </c>
      <c r="E342" s="217">
        <f t="shared" si="5"/>
        <v>942332</v>
      </c>
    </row>
    <row r="343" spans="1:5" s="210" customFormat="1" ht="17.25">
      <c r="A343" s="215" t="s">
        <v>301</v>
      </c>
      <c r="B343" s="216" t="s">
        <v>308</v>
      </c>
      <c r="C343" s="217">
        <v>1011255</v>
      </c>
      <c r="D343" s="217">
        <v>205184</v>
      </c>
      <c r="E343" s="217">
        <f t="shared" si="5"/>
        <v>1216439</v>
      </c>
    </row>
    <row r="344" spans="1:5" s="210" customFormat="1" ht="17.25">
      <c r="A344" s="212" t="s">
        <v>309</v>
      </c>
      <c r="B344" s="213" t="s">
        <v>512</v>
      </c>
      <c r="C344" s="214">
        <v>9431733</v>
      </c>
      <c r="D344" s="214">
        <v>1768038</v>
      </c>
      <c r="E344" s="214">
        <f t="shared" si="5"/>
        <v>11199771</v>
      </c>
    </row>
    <row r="345" spans="1:5" s="210" customFormat="1" ht="17.25">
      <c r="A345" s="215" t="s">
        <v>309</v>
      </c>
      <c r="B345" s="216" t="s">
        <v>310</v>
      </c>
      <c r="C345" s="217">
        <v>503600</v>
      </c>
      <c r="D345" s="217">
        <v>53109</v>
      </c>
      <c r="E345" s="217">
        <f t="shared" si="5"/>
        <v>556709</v>
      </c>
    </row>
    <row r="346" spans="1:5" s="210" customFormat="1" ht="17.25">
      <c r="A346" s="215" t="s">
        <v>309</v>
      </c>
      <c r="B346" s="216" t="s">
        <v>311</v>
      </c>
      <c r="C346" s="217">
        <v>1647028</v>
      </c>
      <c r="D346" s="217">
        <v>118337</v>
      </c>
      <c r="E346" s="217">
        <f t="shared" si="5"/>
        <v>1765365</v>
      </c>
    </row>
    <row r="347" spans="1:5" s="210" customFormat="1" ht="17.25">
      <c r="A347" s="215" t="s">
        <v>309</v>
      </c>
      <c r="B347" s="216" t="s">
        <v>312</v>
      </c>
      <c r="C347" s="217">
        <v>1324103</v>
      </c>
      <c r="D347" s="217">
        <v>112728</v>
      </c>
      <c r="E347" s="217">
        <f t="shared" si="5"/>
        <v>1436831</v>
      </c>
    </row>
    <row r="348" spans="1:5" s="210" customFormat="1" ht="17.25">
      <c r="A348" s="215" t="s">
        <v>309</v>
      </c>
      <c r="B348" s="216" t="s">
        <v>313</v>
      </c>
      <c r="C348" s="217">
        <v>823968</v>
      </c>
      <c r="D348" s="217">
        <v>109081</v>
      </c>
      <c r="E348" s="217">
        <f t="shared" si="5"/>
        <v>933049</v>
      </c>
    </row>
    <row r="349" spans="1:5" s="210" customFormat="1" ht="17.25">
      <c r="A349" s="215" t="s">
        <v>309</v>
      </c>
      <c r="B349" s="216" t="s">
        <v>5</v>
      </c>
      <c r="C349" s="217">
        <v>2867745</v>
      </c>
      <c r="D349" s="217">
        <v>310864</v>
      </c>
      <c r="E349" s="217">
        <f t="shared" si="5"/>
        <v>3178609</v>
      </c>
    </row>
    <row r="350" spans="1:5" s="210" customFormat="1" ht="17.25">
      <c r="A350" s="215" t="s">
        <v>309</v>
      </c>
      <c r="B350" s="216" t="s">
        <v>314</v>
      </c>
      <c r="C350" s="217">
        <v>2265289</v>
      </c>
      <c r="D350" s="217">
        <v>1063919</v>
      </c>
      <c r="E350" s="217">
        <f t="shared" si="5"/>
        <v>3329208</v>
      </c>
    </row>
    <row r="351" spans="1:5" s="210" customFormat="1" ht="17.25">
      <c r="A351" s="212" t="s">
        <v>315</v>
      </c>
      <c r="B351" s="213" t="s">
        <v>512</v>
      </c>
      <c r="C351" s="214">
        <v>12027278</v>
      </c>
      <c r="D351" s="214">
        <v>2538223</v>
      </c>
      <c r="E351" s="214">
        <f t="shared" si="5"/>
        <v>14565501</v>
      </c>
    </row>
    <row r="352" spans="1:5" s="210" customFormat="1" ht="17.25">
      <c r="A352" s="215" t="s">
        <v>315</v>
      </c>
      <c r="B352" s="216" t="s">
        <v>316</v>
      </c>
      <c r="C352" s="217">
        <v>822764</v>
      </c>
      <c r="D352" s="217">
        <v>182863</v>
      </c>
      <c r="E352" s="217">
        <f t="shared" si="5"/>
        <v>1005627</v>
      </c>
    </row>
    <row r="353" spans="1:5" s="210" customFormat="1" ht="17.25">
      <c r="A353" s="215" t="s">
        <v>315</v>
      </c>
      <c r="B353" s="216" t="s">
        <v>317</v>
      </c>
      <c r="C353" s="217">
        <v>2073047</v>
      </c>
      <c r="D353" s="217">
        <v>693984</v>
      </c>
      <c r="E353" s="217">
        <f t="shared" si="5"/>
        <v>2767031</v>
      </c>
    </row>
    <row r="354" spans="1:5" s="210" customFormat="1" ht="17.25">
      <c r="A354" s="215" t="s">
        <v>315</v>
      </c>
      <c r="B354" s="216" t="s">
        <v>318</v>
      </c>
      <c r="C354" s="218">
        <v>197307</v>
      </c>
      <c r="D354" s="218">
        <v>23862</v>
      </c>
      <c r="E354" s="217">
        <f t="shared" si="5"/>
        <v>221169</v>
      </c>
    </row>
    <row r="355" spans="1:5" s="210" customFormat="1" ht="17.25">
      <c r="A355" s="215" t="s">
        <v>315</v>
      </c>
      <c r="B355" s="216" t="s">
        <v>319</v>
      </c>
      <c r="C355" s="218">
        <v>5193248</v>
      </c>
      <c r="D355" s="218">
        <v>748489</v>
      </c>
      <c r="E355" s="217">
        <f t="shared" si="5"/>
        <v>5941737</v>
      </c>
    </row>
    <row r="356" spans="1:5" s="210" customFormat="1" ht="17.25">
      <c r="A356" s="215" t="s">
        <v>315</v>
      </c>
      <c r="B356" s="216" t="s">
        <v>5</v>
      </c>
      <c r="C356" s="218">
        <v>1968093</v>
      </c>
      <c r="D356" s="218">
        <v>322205</v>
      </c>
      <c r="E356" s="217">
        <f t="shared" si="5"/>
        <v>2290298</v>
      </c>
    </row>
    <row r="357" spans="1:5" s="210" customFormat="1" ht="17.25">
      <c r="A357" s="215" t="s">
        <v>315</v>
      </c>
      <c r="B357" s="216" t="s">
        <v>320</v>
      </c>
      <c r="C357" s="217">
        <v>1631730</v>
      </c>
      <c r="D357" s="217">
        <v>545693</v>
      </c>
      <c r="E357" s="217">
        <f t="shared" si="5"/>
        <v>2177423</v>
      </c>
    </row>
    <row r="358" spans="1:5" s="210" customFormat="1" ht="17.25">
      <c r="A358" s="215" t="s">
        <v>315</v>
      </c>
      <c r="B358" s="216" t="s">
        <v>321</v>
      </c>
      <c r="C358" s="217">
        <v>141089</v>
      </c>
      <c r="D358" s="217">
        <v>21127</v>
      </c>
      <c r="E358" s="217">
        <f t="shared" ref="E358:E421" si="6">C358+D358</f>
        <v>162216</v>
      </c>
    </row>
    <row r="359" spans="1:5" s="210" customFormat="1" ht="17.25">
      <c r="A359" s="212" t="s">
        <v>322</v>
      </c>
      <c r="B359" s="213" t="s">
        <v>512</v>
      </c>
      <c r="C359" s="214">
        <v>18242929</v>
      </c>
      <c r="D359" s="214">
        <v>4101863</v>
      </c>
      <c r="E359" s="214">
        <f t="shared" si="6"/>
        <v>22344792</v>
      </c>
    </row>
    <row r="360" spans="1:5" s="210" customFormat="1" ht="17.25">
      <c r="A360" s="215" t="s">
        <v>322</v>
      </c>
      <c r="B360" s="216" t="s">
        <v>323</v>
      </c>
      <c r="C360" s="217">
        <v>2129379</v>
      </c>
      <c r="D360" s="217">
        <v>292698</v>
      </c>
      <c r="E360" s="217">
        <f t="shared" si="6"/>
        <v>2422077</v>
      </c>
    </row>
    <row r="361" spans="1:5" s="210" customFormat="1" ht="17.25">
      <c r="A361" s="215" t="s">
        <v>322</v>
      </c>
      <c r="B361" s="216" t="s">
        <v>324</v>
      </c>
      <c r="C361" s="217">
        <v>1463583</v>
      </c>
      <c r="D361" s="217">
        <v>461729</v>
      </c>
      <c r="E361" s="217">
        <f t="shared" si="6"/>
        <v>1925312</v>
      </c>
    </row>
    <row r="362" spans="1:5" s="210" customFormat="1" ht="17.25">
      <c r="A362" s="215" t="s">
        <v>322</v>
      </c>
      <c r="B362" s="216" t="s">
        <v>325</v>
      </c>
      <c r="C362" s="217">
        <v>2505858</v>
      </c>
      <c r="D362" s="217">
        <v>478472</v>
      </c>
      <c r="E362" s="217">
        <f t="shared" si="6"/>
        <v>2984330</v>
      </c>
    </row>
    <row r="363" spans="1:5" s="210" customFormat="1" ht="17.25">
      <c r="A363" s="215" t="s">
        <v>322</v>
      </c>
      <c r="B363" s="216" t="s">
        <v>326</v>
      </c>
      <c r="C363" s="217">
        <v>352082</v>
      </c>
      <c r="D363" s="217">
        <v>65809</v>
      </c>
      <c r="E363" s="217">
        <f t="shared" si="6"/>
        <v>417891</v>
      </c>
    </row>
    <row r="364" spans="1:5" s="210" customFormat="1" ht="17.25">
      <c r="A364" s="215" t="s">
        <v>322</v>
      </c>
      <c r="B364" s="216" t="s">
        <v>327</v>
      </c>
      <c r="C364" s="217">
        <v>1326264</v>
      </c>
      <c r="D364" s="217">
        <v>149282</v>
      </c>
      <c r="E364" s="217">
        <f t="shared" si="6"/>
        <v>1475546</v>
      </c>
    </row>
    <row r="365" spans="1:5" s="210" customFormat="1" ht="17.25">
      <c r="A365" s="215" t="s">
        <v>322</v>
      </c>
      <c r="B365" s="216" t="s">
        <v>328</v>
      </c>
      <c r="C365" s="217">
        <v>1601919</v>
      </c>
      <c r="D365" s="217">
        <v>319970</v>
      </c>
      <c r="E365" s="217">
        <f t="shared" si="6"/>
        <v>1921889</v>
      </c>
    </row>
    <row r="366" spans="1:5" s="210" customFormat="1" ht="17.25">
      <c r="A366" s="215" t="s">
        <v>322</v>
      </c>
      <c r="B366" s="216" t="s">
        <v>329</v>
      </c>
      <c r="C366" s="218">
        <v>403187</v>
      </c>
      <c r="D366" s="218">
        <v>60815</v>
      </c>
      <c r="E366" s="217">
        <f t="shared" si="6"/>
        <v>464002</v>
      </c>
    </row>
    <row r="367" spans="1:5" s="210" customFormat="1" ht="17.25">
      <c r="A367" s="215" t="s">
        <v>322</v>
      </c>
      <c r="B367" s="216" t="s">
        <v>330</v>
      </c>
      <c r="C367" s="218">
        <v>2450390</v>
      </c>
      <c r="D367" s="218">
        <v>720435</v>
      </c>
      <c r="E367" s="217">
        <f t="shared" si="6"/>
        <v>3170825</v>
      </c>
    </row>
    <row r="368" spans="1:5" s="210" customFormat="1" ht="17.25">
      <c r="A368" s="215" t="s">
        <v>322</v>
      </c>
      <c r="B368" s="216" t="s">
        <v>331</v>
      </c>
      <c r="C368" s="218">
        <v>326621</v>
      </c>
      <c r="D368" s="218">
        <v>69259</v>
      </c>
      <c r="E368" s="217">
        <f t="shared" si="6"/>
        <v>395880</v>
      </c>
    </row>
    <row r="369" spans="1:5" s="210" customFormat="1" ht="17.25">
      <c r="A369" s="215" t="s">
        <v>322</v>
      </c>
      <c r="B369" s="216" t="s">
        <v>332</v>
      </c>
      <c r="C369" s="218">
        <v>1007112</v>
      </c>
      <c r="D369" s="218">
        <v>182859</v>
      </c>
      <c r="E369" s="217">
        <f t="shared" si="6"/>
        <v>1189971</v>
      </c>
    </row>
    <row r="370" spans="1:5" s="210" customFormat="1" ht="17.25">
      <c r="A370" s="215" t="s">
        <v>322</v>
      </c>
      <c r="B370" s="216" t="s">
        <v>5</v>
      </c>
      <c r="C370" s="217">
        <v>2718213</v>
      </c>
      <c r="D370" s="217">
        <v>508308</v>
      </c>
      <c r="E370" s="217">
        <f t="shared" si="6"/>
        <v>3226521</v>
      </c>
    </row>
    <row r="371" spans="1:5" s="210" customFormat="1" ht="17.25">
      <c r="A371" s="215" t="s">
        <v>322</v>
      </c>
      <c r="B371" s="216" t="s">
        <v>333</v>
      </c>
      <c r="C371" s="217">
        <v>1958321</v>
      </c>
      <c r="D371" s="217">
        <v>792227</v>
      </c>
      <c r="E371" s="217">
        <f t="shared" si="6"/>
        <v>2750548</v>
      </c>
    </row>
    <row r="372" spans="1:5" s="210" customFormat="1" ht="17.25">
      <c r="A372" s="212" t="s">
        <v>334</v>
      </c>
      <c r="B372" s="213" t="s">
        <v>512</v>
      </c>
      <c r="C372" s="214">
        <v>12245742</v>
      </c>
      <c r="D372" s="214">
        <v>3994324</v>
      </c>
      <c r="E372" s="214">
        <f t="shared" si="6"/>
        <v>16240066</v>
      </c>
    </row>
    <row r="373" spans="1:5" s="210" customFormat="1" ht="17.25">
      <c r="A373" s="215" t="s">
        <v>334</v>
      </c>
      <c r="B373" s="216" t="s">
        <v>335</v>
      </c>
      <c r="C373" s="217">
        <v>349871</v>
      </c>
      <c r="D373" s="217">
        <v>39490</v>
      </c>
      <c r="E373" s="217">
        <f t="shared" si="6"/>
        <v>389361</v>
      </c>
    </row>
    <row r="374" spans="1:5" s="210" customFormat="1" ht="17.25">
      <c r="A374" s="215" t="s">
        <v>334</v>
      </c>
      <c r="B374" s="216" t="s">
        <v>336</v>
      </c>
      <c r="C374" s="217">
        <v>1624955</v>
      </c>
      <c r="D374" s="217">
        <v>232159</v>
      </c>
      <c r="E374" s="217">
        <f t="shared" si="6"/>
        <v>1857114</v>
      </c>
    </row>
    <row r="375" spans="1:5" s="210" customFormat="1" ht="17.25">
      <c r="A375" s="215" t="s">
        <v>334</v>
      </c>
      <c r="B375" s="216" t="s">
        <v>337</v>
      </c>
      <c r="C375" s="217">
        <v>1759138</v>
      </c>
      <c r="D375" s="217">
        <v>495393</v>
      </c>
      <c r="E375" s="217">
        <f t="shared" si="6"/>
        <v>2254531</v>
      </c>
    </row>
    <row r="376" spans="1:5" s="210" customFormat="1" ht="17.25">
      <c r="A376" s="215" t="s">
        <v>334</v>
      </c>
      <c r="B376" s="216" t="s">
        <v>338</v>
      </c>
      <c r="C376" s="217">
        <v>2255031</v>
      </c>
      <c r="D376" s="217">
        <v>438950</v>
      </c>
      <c r="E376" s="217">
        <f t="shared" si="6"/>
        <v>2693981</v>
      </c>
    </row>
    <row r="377" spans="1:5" s="210" customFormat="1" ht="17.25">
      <c r="A377" s="215" t="s">
        <v>334</v>
      </c>
      <c r="B377" s="216" t="s">
        <v>5</v>
      </c>
      <c r="C377" s="218">
        <v>1494466</v>
      </c>
      <c r="D377" s="218">
        <v>420226</v>
      </c>
      <c r="E377" s="217">
        <f t="shared" si="6"/>
        <v>1914692</v>
      </c>
    </row>
    <row r="378" spans="1:5" s="210" customFormat="1" ht="17.25">
      <c r="A378" s="215" t="s">
        <v>334</v>
      </c>
      <c r="B378" s="216" t="s">
        <v>339</v>
      </c>
      <c r="C378" s="218">
        <v>2406503</v>
      </c>
      <c r="D378" s="218">
        <v>1529603</v>
      </c>
      <c r="E378" s="217">
        <f t="shared" si="6"/>
        <v>3936106</v>
      </c>
    </row>
    <row r="379" spans="1:5" s="210" customFormat="1" ht="17.25">
      <c r="A379" s="215" t="s">
        <v>334</v>
      </c>
      <c r="B379" s="216" t="s">
        <v>340</v>
      </c>
      <c r="C379" s="218">
        <v>2355778</v>
      </c>
      <c r="D379" s="218">
        <v>838503</v>
      </c>
      <c r="E379" s="217">
        <f t="shared" si="6"/>
        <v>3194281</v>
      </c>
    </row>
    <row r="380" spans="1:5" s="210" customFormat="1" ht="17.25">
      <c r="A380" s="212" t="s">
        <v>341</v>
      </c>
      <c r="B380" s="213" t="s">
        <v>512</v>
      </c>
      <c r="C380" s="214">
        <v>19052663</v>
      </c>
      <c r="D380" s="214">
        <v>6895878</v>
      </c>
      <c r="E380" s="214">
        <f t="shared" si="6"/>
        <v>25948541</v>
      </c>
    </row>
    <row r="381" spans="1:5" s="210" customFormat="1" ht="17.25">
      <c r="A381" s="215" t="s">
        <v>341</v>
      </c>
      <c r="B381" s="216" t="s">
        <v>342</v>
      </c>
      <c r="C381" s="217">
        <v>2854272</v>
      </c>
      <c r="D381" s="217">
        <v>1110258</v>
      </c>
      <c r="E381" s="217">
        <f t="shared" si="6"/>
        <v>3964530</v>
      </c>
    </row>
    <row r="382" spans="1:5" s="210" customFormat="1" ht="17.25">
      <c r="A382" s="215" t="s">
        <v>341</v>
      </c>
      <c r="B382" s="216" t="s">
        <v>343</v>
      </c>
      <c r="C382" s="217">
        <v>3194793</v>
      </c>
      <c r="D382" s="217">
        <v>1425458</v>
      </c>
      <c r="E382" s="217">
        <f t="shared" si="6"/>
        <v>4620251</v>
      </c>
    </row>
    <row r="383" spans="1:5" s="210" customFormat="1" ht="17.25">
      <c r="A383" s="215" t="s">
        <v>341</v>
      </c>
      <c r="B383" s="216" t="s">
        <v>344</v>
      </c>
      <c r="C383" s="217">
        <v>1212235</v>
      </c>
      <c r="D383" s="217">
        <v>591143</v>
      </c>
      <c r="E383" s="217">
        <f t="shared" si="6"/>
        <v>1803378</v>
      </c>
    </row>
    <row r="384" spans="1:5" s="210" customFormat="1" ht="17.25">
      <c r="A384" s="215" t="s">
        <v>341</v>
      </c>
      <c r="B384" s="216" t="s">
        <v>345</v>
      </c>
      <c r="C384" s="217">
        <v>2150685</v>
      </c>
      <c r="D384" s="217">
        <v>1065093</v>
      </c>
      <c r="E384" s="217">
        <f t="shared" si="6"/>
        <v>3215778</v>
      </c>
    </row>
    <row r="385" spans="1:5" s="210" customFormat="1" ht="17.25">
      <c r="A385" s="215" t="s">
        <v>341</v>
      </c>
      <c r="B385" s="216" t="s">
        <v>346</v>
      </c>
      <c r="C385" s="217">
        <v>2135751</v>
      </c>
      <c r="D385" s="217">
        <v>651088</v>
      </c>
      <c r="E385" s="217">
        <f t="shared" si="6"/>
        <v>2786839</v>
      </c>
    </row>
    <row r="386" spans="1:5" s="210" customFormat="1" ht="17.25">
      <c r="A386" s="215" t="s">
        <v>341</v>
      </c>
      <c r="B386" s="216" t="s">
        <v>347</v>
      </c>
      <c r="C386" s="217">
        <v>2455735</v>
      </c>
      <c r="D386" s="217">
        <v>561893</v>
      </c>
      <c r="E386" s="217">
        <f t="shared" si="6"/>
        <v>3017628</v>
      </c>
    </row>
    <row r="387" spans="1:5" s="210" customFormat="1" ht="17.25">
      <c r="A387" s="215" t="s">
        <v>341</v>
      </c>
      <c r="B387" s="216" t="s">
        <v>5</v>
      </c>
      <c r="C387" s="218">
        <v>2798079</v>
      </c>
      <c r="D387" s="218">
        <v>776019</v>
      </c>
      <c r="E387" s="217">
        <f t="shared" si="6"/>
        <v>3574098</v>
      </c>
    </row>
    <row r="388" spans="1:5" s="210" customFormat="1" ht="17.25">
      <c r="A388" s="215" t="s">
        <v>341</v>
      </c>
      <c r="B388" s="216" t="s">
        <v>348</v>
      </c>
      <c r="C388" s="218">
        <v>740384</v>
      </c>
      <c r="D388" s="218">
        <v>229154</v>
      </c>
      <c r="E388" s="217">
        <f t="shared" si="6"/>
        <v>969538</v>
      </c>
    </row>
    <row r="389" spans="1:5" s="210" customFormat="1" ht="17.25">
      <c r="A389" s="215" t="s">
        <v>341</v>
      </c>
      <c r="B389" s="216" t="s">
        <v>349</v>
      </c>
      <c r="C389" s="218">
        <v>1510729</v>
      </c>
      <c r="D389" s="218">
        <v>485772</v>
      </c>
      <c r="E389" s="217">
        <f t="shared" si="6"/>
        <v>1996501</v>
      </c>
    </row>
    <row r="390" spans="1:5" s="210" customFormat="1" ht="17.25">
      <c r="A390" s="212" t="s">
        <v>350</v>
      </c>
      <c r="B390" s="213" t="s">
        <v>512</v>
      </c>
      <c r="C390" s="214">
        <v>24531874</v>
      </c>
      <c r="D390" s="214">
        <v>15250399</v>
      </c>
      <c r="E390" s="214">
        <f t="shared" si="6"/>
        <v>39782273</v>
      </c>
    </row>
    <row r="391" spans="1:5" s="210" customFormat="1" ht="17.25">
      <c r="A391" s="215" t="s">
        <v>350</v>
      </c>
      <c r="B391" s="216" t="s">
        <v>351</v>
      </c>
      <c r="C391" s="218">
        <v>424147</v>
      </c>
      <c r="D391" s="218">
        <v>199008</v>
      </c>
      <c r="E391" s="217">
        <f t="shared" si="6"/>
        <v>623155</v>
      </c>
    </row>
    <row r="392" spans="1:5" s="210" customFormat="1" ht="17.25">
      <c r="A392" s="215" t="s">
        <v>350</v>
      </c>
      <c r="B392" s="216" t="s">
        <v>91</v>
      </c>
      <c r="C392" s="218">
        <v>330652</v>
      </c>
      <c r="D392" s="218">
        <v>161868</v>
      </c>
      <c r="E392" s="217">
        <f t="shared" si="6"/>
        <v>492520</v>
      </c>
    </row>
    <row r="393" spans="1:5" s="210" customFormat="1" ht="17.25">
      <c r="A393" s="215" t="s">
        <v>350</v>
      </c>
      <c r="B393" s="216" t="s">
        <v>352</v>
      </c>
      <c r="C393" s="218">
        <v>1809260</v>
      </c>
      <c r="D393" s="218">
        <v>1647966</v>
      </c>
      <c r="E393" s="217">
        <f t="shared" si="6"/>
        <v>3457226</v>
      </c>
    </row>
    <row r="394" spans="1:5" s="210" customFormat="1" ht="17.25">
      <c r="A394" s="215" t="s">
        <v>350</v>
      </c>
      <c r="B394" s="216" t="s">
        <v>353</v>
      </c>
      <c r="C394" s="218">
        <v>385656</v>
      </c>
      <c r="D394" s="218">
        <v>180249</v>
      </c>
      <c r="E394" s="217">
        <f t="shared" si="6"/>
        <v>565905</v>
      </c>
    </row>
    <row r="395" spans="1:5" s="210" customFormat="1" ht="17.25">
      <c r="A395" s="215" t="s">
        <v>350</v>
      </c>
      <c r="B395" s="216" t="s">
        <v>354</v>
      </c>
      <c r="C395" s="218">
        <v>781032</v>
      </c>
      <c r="D395" s="218">
        <v>396984</v>
      </c>
      <c r="E395" s="217">
        <f t="shared" si="6"/>
        <v>1178016</v>
      </c>
    </row>
    <row r="396" spans="1:5" s="210" customFormat="1" ht="17.25">
      <c r="A396" s="215" t="s">
        <v>350</v>
      </c>
      <c r="B396" s="216" t="s">
        <v>355</v>
      </c>
      <c r="C396" s="218">
        <v>343129</v>
      </c>
      <c r="D396" s="218">
        <v>114789</v>
      </c>
      <c r="E396" s="217">
        <f t="shared" si="6"/>
        <v>457918</v>
      </c>
    </row>
    <row r="397" spans="1:5" s="210" customFormat="1" ht="17.25">
      <c r="A397" s="215" t="s">
        <v>350</v>
      </c>
      <c r="B397" s="216" t="s">
        <v>356</v>
      </c>
      <c r="C397" s="218">
        <v>1525617</v>
      </c>
      <c r="D397" s="218">
        <v>924344</v>
      </c>
      <c r="E397" s="217">
        <f t="shared" si="6"/>
        <v>2449961</v>
      </c>
    </row>
    <row r="398" spans="1:5" s="210" customFormat="1" ht="17.25">
      <c r="A398" s="215" t="s">
        <v>350</v>
      </c>
      <c r="B398" s="216" t="s">
        <v>357</v>
      </c>
      <c r="C398" s="217">
        <v>1469971</v>
      </c>
      <c r="D398" s="217">
        <v>1074277</v>
      </c>
      <c r="E398" s="217">
        <f t="shared" si="6"/>
        <v>2544248</v>
      </c>
    </row>
    <row r="399" spans="1:5" s="210" customFormat="1" ht="17.25">
      <c r="A399" s="215" t="s">
        <v>350</v>
      </c>
      <c r="B399" s="216" t="s">
        <v>358</v>
      </c>
      <c r="C399" s="217">
        <v>1486307</v>
      </c>
      <c r="D399" s="217">
        <v>1306861</v>
      </c>
      <c r="E399" s="217">
        <f t="shared" si="6"/>
        <v>2793168</v>
      </c>
    </row>
    <row r="400" spans="1:5" s="210" customFormat="1" ht="17.25">
      <c r="A400" s="215" t="s">
        <v>350</v>
      </c>
      <c r="B400" s="216" t="s">
        <v>359</v>
      </c>
      <c r="C400" s="217">
        <v>2170088</v>
      </c>
      <c r="D400" s="217">
        <v>1589849</v>
      </c>
      <c r="E400" s="217">
        <f t="shared" si="6"/>
        <v>3759937</v>
      </c>
    </row>
    <row r="401" spans="1:5" s="210" customFormat="1" ht="17.25">
      <c r="A401" s="215" t="s">
        <v>350</v>
      </c>
      <c r="B401" s="216" t="s">
        <v>360</v>
      </c>
      <c r="C401" s="217">
        <v>1406079</v>
      </c>
      <c r="D401" s="217">
        <v>818955</v>
      </c>
      <c r="E401" s="217">
        <f t="shared" si="6"/>
        <v>2225034</v>
      </c>
    </row>
    <row r="402" spans="1:5" s="210" customFormat="1" ht="17.25">
      <c r="A402" s="215" t="s">
        <v>350</v>
      </c>
      <c r="B402" s="216" t="s">
        <v>5</v>
      </c>
      <c r="C402" s="217">
        <v>3223561</v>
      </c>
      <c r="D402" s="217">
        <v>1821821</v>
      </c>
      <c r="E402" s="217">
        <f t="shared" si="6"/>
        <v>5045382</v>
      </c>
    </row>
    <row r="403" spans="1:5" s="210" customFormat="1" ht="17.25">
      <c r="A403" s="215" t="s">
        <v>350</v>
      </c>
      <c r="B403" s="216" t="s">
        <v>361</v>
      </c>
      <c r="C403" s="217">
        <v>1275436</v>
      </c>
      <c r="D403" s="217">
        <v>674307</v>
      </c>
      <c r="E403" s="217">
        <f t="shared" si="6"/>
        <v>1949743</v>
      </c>
    </row>
    <row r="404" spans="1:5" s="210" customFormat="1" ht="17.25">
      <c r="A404" s="215" t="s">
        <v>350</v>
      </c>
      <c r="B404" s="216" t="s">
        <v>362</v>
      </c>
      <c r="C404" s="217">
        <v>1841659</v>
      </c>
      <c r="D404" s="217">
        <v>770264</v>
      </c>
      <c r="E404" s="217">
        <f t="shared" si="6"/>
        <v>2611923</v>
      </c>
    </row>
    <row r="405" spans="1:5" s="210" customFormat="1" ht="17.25">
      <c r="A405" s="215" t="s">
        <v>350</v>
      </c>
      <c r="B405" s="216" t="s">
        <v>363</v>
      </c>
      <c r="C405" s="217">
        <v>731515</v>
      </c>
      <c r="D405" s="217">
        <v>517078</v>
      </c>
      <c r="E405" s="217">
        <f t="shared" si="6"/>
        <v>1248593</v>
      </c>
    </row>
    <row r="406" spans="1:5" s="210" customFormat="1" ht="17.25">
      <c r="A406" s="215" t="s">
        <v>350</v>
      </c>
      <c r="B406" s="216" t="s">
        <v>364</v>
      </c>
      <c r="C406" s="217">
        <v>2693021</v>
      </c>
      <c r="D406" s="217">
        <v>1796825</v>
      </c>
      <c r="E406" s="217">
        <f t="shared" si="6"/>
        <v>4489846</v>
      </c>
    </row>
    <row r="407" spans="1:5" s="210" customFormat="1" ht="17.25">
      <c r="A407" s="215" t="s">
        <v>350</v>
      </c>
      <c r="B407" s="216" t="s">
        <v>365</v>
      </c>
      <c r="C407" s="217">
        <v>2634744</v>
      </c>
      <c r="D407" s="217">
        <v>1254954</v>
      </c>
      <c r="E407" s="217">
        <f t="shared" si="6"/>
        <v>3889698</v>
      </c>
    </row>
    <row r="408" spans="1:5" s="210" customFormat="1" ht="17.25">
      <c r="A408" s="212" t="s">
        <v>366</v>
      </c>
      <c r="B408" s="213" t="s">
        <v>512</v>
      </c>
      <c r="C408" s="214">
        <v>10941629</v>
      </c>
      <c r="D408" s="214">
        <v>4218066</v>
      </c>
      <c r="E408" s="214">
        <f t="shared" si="6"/>
        <v>15159695</v>
      </c>
    </row>
    <row r="409" spans="1:5" s="210" customFormat="1" ht="17.25">
      <c r="A409" s="215" t="s">
        <v>366</v>
      </c>
      <c r="B409" s="216" t="s">
        <v>367</v>
      </c>
      <c r="C409" s="217">
        <v>1152640</v>
      </c>
      <c r="D409" s="217">
        <v>1422582</v>
      </c>
      <c r="E409" s="217">
        <f t="shared" si="6"/>
        <v>2575222</v>
      </c>
    </row>
    <row r="410" spans="1:5" s="210" customFormat="1" ht="17.25">
      <c r="A410" s="215" t="s">
        <v>366</v>
      </c>
      <c r="B410" s="216" t="s">
        <v>368</v>
      </c>
      <c r="C410" s="217">
        <v>1491016</v>
      </c>
      <c r="D410" s="217">
        <v>580475</v>
      </c>
      <c r="E410" s="217">
        <f t="shared" si="6"/>
        <v>2071491</v>
      </c>
    </row>
    <row r="411" spans="1:5" s="210" customFormat="1" ht="17.25">
      <c r="A411" s="215" t="s">
        <v>366</v>
      </c>
      <c r="B411" s="216" t="s">
        <v>369</v>
      </c>
      <c r="C411" s="218">
        <v>748765</v>
      </c>
      <c r="D411" s="218">
        <v>198722</v>
      </c>
      <c r="E411" s="217">
        <f t="shared" si="6"/>
        <v>947487</v>
      </c>
    </row>
    <row r="412" spans="1:5" s="210" customFormat="1" ht="17.25">
      <c r="A412" s="215" t="s">
        <v>366</v>
      </c>
      <c r="B412" s="216" t="s">
        <v>370</v>
      </c>
      <c r="C412" s="218">
        <v>2957554</v>
      </c>
      <c r="D412" s="218">
        <v>948436</v>
      </c>
      <c r="E412" s="217">
        <f t="shared" si="6"/>
        <v>3905990</v>
      </c>
    </row>
    <row r="413" spans="1:5" s="210" customFormat="1" ht="17.25">
      <c r="A413" s="215" t="s">
        <v>366</v>
      </c>
      <c r="B413" s="216" t="s">
        <v>5</v>
      </c>
      <c r="C413" s="218">
        <v>1345661</v>
      </c>
      <c r="D413" s="218">
        <v>212124</v>
      </c>
      <c r="E413" s="217">
        <f t="shared" si="6"/>
        <v>1557785</v>
      </c>
    </row>
    <row r="414" spans="1:5" s="210" customFormat="1" ht="17.25">
      <c r="A414" s="215" t="s">
        <v>366</v>
      </c>
      <c r="B414" s="216" t="s">
        <v>371</v>
      </c>
      <c r="C414" s="218">
        <v>1753941</v>
      </c>
      <c r="D414" s="218">
        <v>398777</v>
      </c>
      <c r="E414" s="217">
        <f t="shared" si="6"/>
        <v>2152718</v>
      </c>
    </row>
    <row r="415" spans="1:5" s="210" customFormat="1" ht="17.25">
      <c r="A415" s="215" t="s">
        <v>366</v>
      </c>
      <c r="B415" s="216" t="s">
        <v>372</v>
      </c>
      <c r="C415" s="217">
        <v>1492052</v>
      </c>
      <c r="D415" s="217">
        <v>456950</v>
      </c>
      <c r="E415" s="217">
        <f t="shared" si="6"/>
        <v>1949002</v>
      </c>
    </row>
    <row r="416" spans="1:5" s="210" customFormat="1" ht="17.25">
      <c r="A416" s="212" t="s">
        <v>373</v>
      </c>
      <c r="B416" s="213" t="s">
        <v>512</v>
      </c>
      <c r="C416" s="214">
        <v>18018419</v>
      </c>
      <c r="D416" s="214">
        <v>7260468</v>
      </c>
      <c r="E416" s="214">
        <f t="shared" si="6"/>
        <v>25278887</v>
      </c>
    </row>
    <row r="417" spans="1:5" s="210" customFormat="1" ht="17.25">
      <c r="A417" s="215" t="s">
        <v>373</v>
      </c>
      <c r="B417" s="216" t="s">
        <v>374</v>
      </c>
      <c r="C417" s="217">
        <v>1430743</v>
      </c>
      <c r="D417" s="217">
        <v>564535</v>
      </c>
      <c r="E417" s="217">
        <f t="shared" si="6"/>
        <v>1995278</v>
      </c>
    </row>
    <row r="418" spans="1:5" s="210" customFormat="1" ht="17.25">
      <c r="A418" s="215" t="s">
        <v>373</v>
      </c>
      <c r="B418" s="216" t="s">
        <v>375</v>
      </c>
      <c r="C418" s="217">
        <v>597701</v>
      </c>
      <c r="D418" s="217">
        <v>252681</v>
      </c>
      <c r="E418" s="217">
        <f t="shared" si="6"/>
        <v>850382</v>
      </c>
    </row>
    <row r="419" spans="1:5" s="210" customFormat="1" ht="17.25">
      <c r="A419" s="215" t="s">
        <v>373</v>
      </c>
      <c r="B419" s="216" t="s">
        <v>376</v>
      </c>
      <c r="C419" s="217">
        <v>208647</v>
      </c>
      <c r="D419" s="217">
        <v>17871</v>
      </c>
      <c r="E419" s="217">
        <f t="shared" si="6"/>
        <v>226518</v>
      </c>
    </row>
    <row r="420" spans="1:5" s="210" customFormat="1" ht="17.25">
      <c r="A420" s="215" t="s">
        <v>373</v>
      </c>
      <c r="B420" s="216" t="s">
        <v>377</v>
      </c>
      <c r="C420" s="217">
        <v>3171247</v>
      </c>
      <c r="D420" s="217">
        <v>1254174</v>
      </c>
      <c r="E420" s="217">
        <f t="shared" si="6"/>
        <v>4425421</v>
      </c>
    </row>
    <row r="421" spans="1:5" s="210" customFormat="1" ht="17.25">
      <c r="A421" s="215" t="s">
        <v>373</v>
      </c>
      <c r="B421" s="216" t="s">
        <v>5</v>
      </c>
      <c r="C421" s="217">
        <v>3185528</v>
      </c>
      <c r="D421" s="217">
        <v>1677520</v>
      </c>
      <c r="E421" s="217">
        <f t="shared" si="6"/>
        <v>4863048</v>
      </c>
    </row>
    <row r="422" spans="1:5" s="210" customFormat="1" ht="17.25">
      <c r="A422" s="215" t="s">
        <v>373</v>
      </c>
      <c r="B422" s="216" t="s">
        <v>378</v>
      </c>
      <c r="C422" s="217">
        <v>1953941</v>
      </c>
      <c r="D422" s="217">
        <v>465742</v>
      </c>
      <c r="E422" s="217">
        <f t="shared" ref="E422:E476" si="7">C422+D422</f>
        <v>2419683</v>
      </c>
    </row>
    <row r="423" spans="1:5" s="210" customFormat="1" ht="17.25">
      <c r="A423" s="215" t="s">
        <v>373</v>
      </c>
      <c r="B423" s="216" t="s">
        <v>333</v>
      </c>
      <c r="C423" s="217">
        <v>450597</v>
      </c>
      <c r="D423" s="217">
        <v>162941</v>
      </c>
      <c r="E423" s="217">
        <f t="shared" si="7"/>
        <v>613538</v>
      </c>
    </row>
    <row r="424" spans="1:5" s="210" customFormat="1" ht="17.25">
      <c r="A424" s="215" t="s">
        <v>373</v>
      </c>
      <c r="B424" s="216" t="s">
        <v>379</v>
      </c>
      <c r="C424" s="217">
        <v>2046842</v>
      </c>
      <c r="D424" s="217">
        <v>809886</v>
      </c>
      <c r="E424" s="217">
        <f t="shared" si="7"/>
        <v>2856728</v>
      </c>
    </row>
    <row r="425" spans="1:5" s="210" customFormat="1" ht="17.25">
      <c r="A425" s="215" t="s">
        <v>373</v>
      </c>
      <c r="B425" s="216" t="s">
        <v>380</v>
      </c>
      <c r="C425" s="217">
        <v>345058</v>
      </c>
      <c r="D425" s="217">
        <v>109021</v>
      </c>
      <c r="E425" s="217">
        <f t="shared" si="7"/>
        <v>454079</v>
      </c>
    </row>
    <row r="426" spans="1:5" s="210" customFormat="1" ht="17.25">
      <c r="A426" s="215" t="s">
        <v>373</v>
      </c>
      <c r="B426" s="216" t="s">
        <v>381</v>
      </c>
      <c r="C426" s="217">
        <v>1705758</v>
      </c>
      <c r="D426" s="217">
        <v>665606</v>
      </c>
      <c r="E426" s="217">
        <f t="shared" si="7"/>
        <v>2371364</v>
      </c>
    </row>
    <row r="427" spans="1:5" s="210" customFormat="1" ht="17.25">
      <c r="A427" s="215" t="s">
        <v>373</v>
      </c>
      <c r="B427" s="216" t="s">
        <v>382</v>
      </c>
      <c r="C427" s="217">
        <v>447580</v>
      </c>
      <c r="D427" s="217">
        <v>207378</v>
      </c>
      <c r="E427" s="217">
        <f t="shared" si="7"/>
        <v>654958</v>
      </c>
    </row>
    <row r="428" spans="1:5" s="210" customFormat="1" ht="17.25">
      <c r="A428" s="215" t="s">
        <v>373</v>
      </c>
      <c r="B428" s="216" t="s">
        <v>383</v>
      </c>
      <c r="C428" s="217">
        <v>2474777</v>
      </c>
      <c r="D428" s="217">
        <v>1073113</v>
      </c>
      <c r="E428" s="217">
        <f t="shared" si="7"/>
        <v>3547890</v>
      </c>
    </row>
    <row r="429" spans="1:5" s="210" customFormat="1" ht="17.25">
      <c r="A429" s="212" t="s">
        <v>384</v>
      </c>
      <c r="B429" s="213" t="s">
        <v>512</v>
      </c>
      <c r="C429" s="214">
        <v>8917330</v>
      </c>
      <c r="D429" s="214">
        <v>5209572</v>
      </c>
      <c r="E429" s="214">
        <f t="shared" si="7"/>
        <v>14126902</v>
      </c>
    </row>
    <row r="430" spans="1:5" s="210" customFormat="1" ht="17.25">
      <c r="A430" s="215" t="s">
        <v>384</v>
      </c>
      <c r="B430" s="216" t="s">
        <v>385</v>
      </c>
      <c r="C430" s="217">
        <v>1084558</v>
      </c>
      <c r="D430" s="217">
        <v>541447</v>
      </c>
      <c r="E430" s="217">
        <f t="shared" si="7"/>
        <v>1626005</v>
      </c>
    </row>
    <row r="431" spans="1:5" s="210" customFormat="1" ht="17.25">
      <c r="A431" s="215" t="s">
        <v>384</v>
      </c>
      <c r="B431" s="216" t="s">
        <v>386</v>
      </c>
      <c r="C431" s="218">
        <v>746388</v>
      </c>
      <c r="D431" s="218">
        <v>423333</v>
      </c>
      <c r="E431" s="217">
        <f t="shared" si="7"/>
        <v>1169721</v>
      </c>
    </row>
    <row r="432" spans="1:5" s="210" customFormat="1" ht="17.25">
      <c r="A432" s="215" t="s">
        <v>384</v>
      </c>
      <c r="B432" s="216" t="s">
        <v>387</v>
      </c>
      <c r="C432" s="218">
        <v>1502436</v>
      </c>
      <c r="D432" s="218">
        <v>918973</v>
      </c>
      <c r="E432" s="217">
        <f t="shared" si="7"/>
        <v>2421409</v>
      </c>
    </row>
    <row r="433" spans="1:5" s="210" customFormat="1" ht="17.25">
      <c r="A433" s="215" t="s">
        <v>384</v>
      </c>
      <c r="B433" s="216" t="s">
        <v>5</v>
      </c>
      <c r="C433" s="218">
        <v>1620434</v>
      </c>
      <c r="D433" s="218">
        <v>783767</v>
      </c>
      <c r="E433" s="217">
        <f t="shared" si="7"/>
        <v>2404201</v>
      </c>
    </row>
    <row r="434" spans="1:5" s="210" customFormat="1" ht="17.25">
      <c r="A434" s="215" t="s">
        <v>384</v>
      </c>
      <c r="B434" s="216" t="s">
        <v>388</v>
      </c>
      <c r="C434" s="218">
        <v>778707</v>
      </c>
      <c r="D434" s="218">
        <v>340154</v>
      </c>
      <c r="E434" s="217">
        <f t="shared" si="7"/>
        <v>1118861</v>
      </c>
    </row>
    <row r="435" spans="1:5" s="210" customFormat="1" ht="17.25">
      <c r="A435" s="215" t="s">
        <v>384</v>
      </c>
      <c r="B435" s="216" t="s">
        <v>218</v>
      </c>
      <c r="C435" s="218">
        <v>944561</v>
      </c>
      <c r="D435" s="218">
        <v>917135</v>
      </c>
      <c r="E435" s="217">
        <f t="shared" si="7"/>
        <v>1861696</v>
      </c>
    </row>
    <row r="436" spans="1:5" s="210" customFormat="1" ht="17.25">
      <c r="A436" s="215" t="s">
        <v>384</v>
      </c>
      <c r="B436" s="216" t="s">
        <v>389</v>
      </c>
      <c r="C436" s="218">
        <v>1428641</v>
      </c>
      <c r="D436" s="218">
        <v>736614</v>
      </c>
      <c r="E436" s="217">
        <f t="shared" si="7"/>
        <v>2165255</v>
      </c>
    </row>
    <row r="437" spans="1:5" s="210" customFormat="1" ht="17.25">
      <c r="A437" s="215" t="s">
        <v>384</v>
      </c>
      <c r="B437" s="216" t="s">
        <v>390</v>
      </c>
      <c r="C437" s="217">
        <v>811605</v>
      </c>
      <c r="D437" s="217">
        <v>548149</v>
      </c>
      <c r="E437" s="217">
        <f t="shared" si="7"/>
        <v>1359754</v>
      </c>
    </row>
    <row r="438" spans="1:5" s="210" customFormat="1" ht="17.25">
      <c r="A438" s="212" t="s">
        <v>391</v>
      </c>
      <c r="B438" s="213" t="s">
        <v>512</v>
      </c>
      <c r="C438" s="214">
        <v>9231130</v>
      </c>
      <c r="D438" s="214">
        <v>4913311</v>
      </c>
      <c r="E438" s="214">
        <f t="shared" si="7"/>
        <v>14144441</v>
      </c>
    </row>
    <row r="439" spans="1:5" s="210" customFormat="1" ht="17.25">
      <c r="A439" s="215" t="s">
        <v>391</v>
      </c>
      <c r="B439" s="216" t="s">
        <v>392</v>
      </c>
      <c r="C439" s="217">
        <v>1512769</v>
      </c>
      <c r="D439" s="217">
        <v>861288</v>
      </c>
      <c r="E439" s="217">
        <f t="shared" si="7"/>
        <v>2374057</v>
      </c>
    </row>
    <row r="440" spans="1:5" s="210" customFormat="1" ht="17.25">
      <c r="A440" s="215" t="s">
        <v>391</v>
      </c>
      <c r="B440" s="216" t="s">
        <v>393</v>
      </c>
      <c r="C440" s="217">
        <v>2244903</v>
      </c>
      <c r="D440" s="217">
        <v>998030</v>
      </c>
      <c r="E440" s="217">
        <f t="shared" si="7"/>
        <v>3242933</v>
      </c>
    </row>
    <row r="441" spans="1:5" s="210" customFormat="1" ht="17.25">
      <c r="A441" s="215" t="s">
        <v>391</v>
      </c>
      <c r="B441" s="216" t="s">
        <v>394</v>
      </c>
      <c r="C441" s="217">
        <v>490982</v>
      </c>
      <c r="D441" s="217">
        <v>302139</v>
      </c>
      <c r="E441" s="217">
        <f t="shared" si="7"/>
        <v>793121</v>
      </c>
    </row>
    <row r="442" spans="1:5" s="210" customFormat="1" ht="17.25">
      <c r="A442" s="215" t="s">
        <v>391</v>
      </c>
      <c r="B442" s="216" t="s">
        <v>5</v>
      </c>
      <c r="C442" s="217">
        <v>3475426</v>
      </c>
      <c r="D442" s="217">
        <v>1747557</v>
      </c>
      <c r="E442" s="217">
        <f t="shared" si="7"/>
        <v>5222983</v>
      </c>
    </row>
    <row r="443" spans="1:5" s="210" customFormat="1" ht="17.25">
      <c r="A443" s="215" t="s">
        <v>391</v>
      </c>
      <c r="B443" s="216" t="s">
        <v>395</v>
      </c>
      <c r="C443" s="217">
        <v>670164</v>
      </c>
      <c r="D443" s="217">
        <v>552116</v>
      </c>
      <c r="E443" s="217">
        <f t="shared" si="7"/>
        <v>1222280</v>
      </c>
    </row>
    <row r="444" spans="1:5" s="210" customFormat="1" ht="17.25">
      <c r="A444" s="215" t="s">
        <v>391</v>
      </c>
      <c r="B444" s="216" t="s">
        <v>396</v>
      </c>
      <c r="C444" s="217">
        <v>836886</v>
      </c>
      <c r="D444" s="217">
        <v>452181</v>
      </c>
      <c r="E444" s="217">
        <f t="shared" si="7"/>
        <v>1289067</v>
      </c>
    </row>
    <row r="445" spans="1:5" s="210" customFormat="1" ht="17.25">
      <c r="A445" s="212" t="s">
        <v>397</v>
      </c>
      <c r="B445" s="213" t="s">
        <v>512</v>
      </c>
      <c r="C445" s="214">
        <v>4891266</v>
      </c>
      <c r="D445" s="214">
        <v>611633</v>
      </c>
      <c r="E445" s="214">
        <f t="shared" si="7"/>
        <v>5502899</v>
      </c>
    </row>
    <row r="446" spans="1:5" s="210" customFormat="1" ht="17.25">
      <c r="A446" s="220" t="s">
        <v>397</v>
      </c>
      <c r="B446" s="221" t="s">
        <v>398</v>
      </c>
      <c r="C446" s="217">
        <v>992921</v>
      </c>
      <c r="D446" s="217">
        <v>102913</v>
      </c>
      <c r="E446" s="218">
        <f t="shared" si="7"/>
        <v>1095834</v>
      </c>
    </row>
    <row r="447" spans="1:5" s="210" customFormat="1" ht="17.25">
      <c r="A447" s="220" t="s">
        <v>397</v>
      </c>
      <c r="B447" s="221" t="s">
        <v>399</v>
      </c>
      <c r="C447" s="217">
        <v>814146</v>
      </c>
      <c r="D447" s="217">
        <v>80385</v>
      </c>
      <c r="E447" s="218">
        <f t="shared" si="7"/>
        <v>894531</v>
      </c>
    </row>
    <row r="448" spans="1:5" s="210" customFormat="1" ht="17.25">
      <c r="A448" s="220" t="s">
        <v>397</v>
      </c>
      <c r="B448" s="221" t="s">
        <v>400</v>
      </c>
      <c r="C448" s="217">
        <v>518945</v>
      </c>
      <c r="D448" s="217">
        <v>81797</v>
      </c>
      <c r="E448" s="218">
        <f t="shared" si="7"/>
        <v>600742</v>
      </c>
    </row>
    <row r="449" spans="1:5" s="210" customFormat="1" ht="17.25">
      <c r="A449" s="220" t="s">
        <v>397</v>
      </c>
      <c r="B449" s="221" t="s">
        <v>401</v>
      </c>
      <c r="C449" s="217">
        <v>716157</v>
      </c>
      <c r="D449" s="217">
        <v>89015</v>
      </c>
      <c r="E449" s="218">
        <f t="shared" si="7"/>
        <v>805172</v>
      </c>
    </row>
    <row r="450" spans="1:5" s="210" customFormat="1" ht="17.25">
      <c r="A450" s="220" t="s">
        <v>397</v>
      </c>
      <c r="B450" s="221" t="s">
        <v>5</v>
      </c>
      <c r="C450" s="218">
        <v>1471002</v>
      </c>
      <c r="D450" s="217">
        <v>175434</v>
      </c>
      <c r="E450" s="218">
        <f t="shared" si="7"/>
        <v>1646436</v>
      </c>
    </row>
    <row r="451" spans="1:5" s="210" customFormat="1" ht="17.25">
      <c r="A451" s="220" t="s">
        <v>397</v>
      </c>
      <c r="B451" s="221" t="s">
        <v>402</v>
      </c>
      <c r="C451" s="218">
        <v>378095</v>
      </c>
      <c r="D451" s="217">
        <v>82089</v>
      </c>
      <c r="E451" s="218">
        <f t="shared" si="7"/>
        <v>460184</v>
      </c>
    </row>
    <row r="452" spans="1:5" s="210" customFormat="1" ht="17.25">
      <c r="A452" s="212" t="s">
        <v>403</v>
      </c>
      <c r="B452" s="213" t="s">
        <v>512</v>
      </c>
      <c r="C452" s="214">
        <v>13114198</v>
      </c>
      <c r="D452" s="214">
        <v>3710548</v>
      </c>
      <c r="E452" s="214">
        <f t="shared" si="7"/>
        <v>16824746</v>
      </c>
    </row>
    <row r="453" spans="1:5" s="210" customFormat="1" ht="17.25">
      <c r="A453" s="215" t="s">
        <v>403</v>
      </c>
      <c r="B453" s="216" t="s">
        <v>404</v>
      </c>
      <c r="C453" s="218">
        <v>1876945</v>
      </c>
      <c r="D453" s="218">
        <v>800854</v>
      </c>
      <c r="E453" s="217">
        <f t="shared" si="7"/>
        <v>2677799</v>
      </c>
    </row>
    <row r="454" spans="1:5" s="210" customFormat="1" ht="17.25">
      <c r="A454" s="215" t="s">
        <v>403</v>
      </c>
      <c r="B454" s="216" t="s">
        <v>405</v>
      </c>
      <c r="C454" s="218">
        <v>469060</v>
      </c>
      <c r="D454" s="218">
        <v>115371</v>
      </c>
      <c r="E454" s="217">
        <f t="shared" si="7"/>
        <v>584431</v>
      </c>
    </row>
    <row r="455" spans="1:5" s="210" customFormat="1" ht="17.25">
      <c r="A455" s="215" t="s">
        <v>403</v>
      </c>
      <c r="B455" s="216" t="s">
        <v>406</v>
      </c>
      <c r="C455" s="218">
        <v>644763</v>
      </c>
      <c r="D455" s="218">
        <v>102493</v>
      </c>
      <c r="E455" s="217">
        <f t="shared" si="7"/>
        <v>747256</v>
      </c>
    </row>
    <row r="456" spans="1:5" s="210" customFormat="1" ht="17.25">
      <c r="A456" s="215" t="s">
        <v>403</v>
      </c>
      <c r="B456" s="216" t="s">
        <v>407</v>
      </c>
      <c r="C456" s="218">
        <v>97662</v>
      </c>
      <c r="D456" s="218">
        <v>14870</v>
      </c>
      <c r="E456" s="217">
        <f t="shared" si="7"/>
        <v>112532</v>
      </c>
    </row>
    <row r="457" spans="1:5" s="210" customFormat="1" ht="17.25">
      <c r="A457" s="215" t="s">
        <v>403</v>
      </c>
      <c r="B457" s="216" t="s">
        <v>408</v>
      </c>
      <c r="C457" s="218">
        <v>652327</v>
      </c>
      <c r="D457" s="218">
        <v>410558</v>
      </c>
      <c r="E457" s="217">
        <f t="shared" si="7"/>
        <v>1062885</v>
      </c>
    </row>
    <row r="458" spans="1:5" s="210" customFormat="1" ht="17.25">
      <c r="A458" s="215" t="s">
        <v>403</v>
      </c>
      <c r="B458" s="216" t="s">
        <v>409</v>
      </c>
      <c r="C458" s="218">
        <v>946239</v>
      </c>
      <c r="D458" s="218">
        <v>147309</v>
      </c>
      <c r="E458" s="217">
        <f t="shared" si="7"/>
        <v>1093548</v>
      </c>
    </row>
    <row r="459" spans="1:5" s="210" customFormat="1" ht="17.25">
      <c r="A459" s="215" t="s">
        <v>403</v>
      </c>
      <c r="B459" s="216" t="s">
        <v>410</v>
      </c>
      <c r="C459" s="218">
        <v>533323</v>
      </c>
      <c r="D459" s="218">
        <v>198134</v>
      </c>
      <c r="E459" s="217">
        <f t="shared" si="7"/>
        <v>731457</v>
      </c>
    </row>
    <row r="460" spans="1:5" s="210" customFormat="1" ht="17.25">
      <c r="A460" s="215" t="s">
        <v>403</v>
      </c>
      <c r="B460" s="216" t="s">
        <v>5</v>
      </c>
      <c r="C460" s="218">
        <v>2084684</v>
      </c>
      <c r="D460" s="218">
        <v>489202</v>
      </c>
      <c r="E460" s="217">
        <f t="shared" si="7"/>
        <v>2573886</v>
      </c>
    </row>
    <row r="461" spans="1:5" s="210" customFormat="1" ht="17.25">
      <c r="A461" s="215" t="s">
        <v>403</v>
      </c>
      <c r="B461" s="216" t="s">
        <v>411</v>
      </c>
      <c r="C461" s="218">
        <v>339224</v>
      </c>
      <c r="D461" s="218">
        <v>67446</v>
      </c>
      <c r="E461" s="217">
        <f t="shared" si="7"/>
        <v>406670</v>
      </c>
    </row>
    <row r="462" spans="1:5" s="210" customFormat="1" ht="17.25">
      <c r="A462" s="215" t="s">
        <v>403</v>
      </c>
      <c r="B462" s="216" t="s">
        <v>412</v>
      </c>
      <c r="C462" s="218">
        <v>1264833</v>
      </c>
      <c r="D462" s="218">
        <v>518331</v>
      </c>
      <c r="E462" s="217">
        <f t="shared" si="7"/>
        <v>1783164</v>
      </c>
    </row>
    <row r="463" spans="1:5" s="210" customFormat="1" ht="17.25">
      <c r="A463" s="215" t="s">
        <v>403</v>
      </c>
      <c r="B463" s="216" t="s">
        <v>413</v>
      </c>
      <c r="C463" s="218">
        <v>1747509</v>
      </c>
      <c r="D463" s="218">
        <v>398858</v>
      </c>
      <c r="E463" s="217">
        <f t="shared" si="7"/>
        <v>2146367</v>
      </c>
    </row>
    <row r="464" spans="1:5" s="210" customFormat="1" ht="17.25">
      <c r="A464" s="215" t="s">
        <v>403</v>
      </c>
      <c r="B464" s="216" t="s">
        <v>414</v>
      </c>
      <c r="C464" s="217">
        <v>883669</v>
      </c>
      <c r="D464" s="217">
        <v>126919</v>
      </c>
      <c r="E464" s="217">
        <f t="shared" si="7"/>
        <v>1010588</v>
      </c>
    </row>
    <row r="465" spans="1:5" s="210" customFormat="1" ht="17.25">
      <c r="A465" s="215" t="s">
        <v>403</v>
      </c>
      <c r="B465" s="216" t="s">
        <v>415</v>
      </c>
      <c r="C465" s="217">
        <v>285050</v>
      </c>
      <c r="D465" s="217">
        <v>42528</v>
      </c>
      <c r="E465" s="217">
        <f t="shared" si="7"/>
        <v>327578</v>
      </c>
    </row>
    <row r="466" spans="1:5" s="210" customFormat="1" ht="17.25">
      <c r="A466" s="215" t="s">
        <v>403</v>
      </c>
      <c r="B466" s="216" t="s">
        <v>416</v>
      </c>
      <c r="C466" s="217">
        <v>1288910</v>
      </c>
      <c r="D466" s="217">
        <v>277675</v>
      </c>
      <c r="E466" s="217">
        <f t="shared" si="7"/>
        <v>1566585</v>
      </c>
    </row>
    <row r="467" spans="1:5" s="210" customFormat="1" ht="17.25">
      <c r="A467" s="212" t="s">
        <v>417</v>
      </c>
      <c r="B467" s="213" t="s">
        <v>512</v>
      </c>
      <c r="C467" s="214">
        <v>18527926</v>
      </c>
      <c r="D467" s="214">
        <v>4525618</v>
      </c>
      <c r="E467" s="214">
        <f t="shared" si="7"/>
        <v>23053544</v>
      </c>
    </row>
    <row r="468" spans="1:5" s="210" customFormat="1" ht="17.25">
      <c r="A468" s="215" t="s">
        <v>417</v>
      </c>
      <c r="B468" s="216" t="s">
        <v>418</v>
      </c>
      <c r="C468" s="217">
        <v>1814422</v>
      </c>
      <c r="D468" s="217">
        <v>279811</v>
      </c>
      <c r="E468" s="217">
        <f t="shared" si="7"/>
        <v>2094233</v>
      </c>
    </row>
    <row r="469" spans="1:5" s="210" customFormat="1" ht="17.25">
      <c r="A469" s="215" t="s">
        <v>417</v>
      </c>
      <c r="B469" s="216" t="s">
        <v>419</v>
      </c>
      <c r="C469" s="217">
        <v>4574055</v>
      </c>
      <c r="D469" s="217">
        <v>984724</v>
      </c>
      <c r="E469" s="217">
        <f t="shared" si="7"/>
        <v>5558779</v>
      </c>
    </row>
    <row r="470" spans="1:5" s="210" customFormat="1" ht="17.25">
      <c r="A470" s="215" t="s">
        <v>417</v>
      </c>
      <c r="B470" s="216" t="s">
        <v>420</v>
      </c>
      <c r="C470" s="217">
        <v>4040756</v>
      </c>
      <c r="D470" s="217">
        <v>1473641</v>
      </c>
      <c r="E470" s="217">
        <f t="shared" si="7"/>
        <v>5514397</v>
      </c>
    </row>
    <row r="471" spans="1:5" s="210" customFormat="1" ht="17.25">
      <c r="A471" s="215" t="s">
        <v>417</v>
      </c>
      <c r="B471" s="216" t="s">
        <v>421</v>
      </c>
      <c r="C471" s="217">
        <v>4294966</v>
      </c>
      <c r="D471" s="217">
        <v>780662</v>
      </c>
      <c r="E471" s="217">
        <f t="shared" si="7"/>
        <v>5075628</v>
      </c>
    </row>
    <row r="472" spans="1:5" s="210" customFormat="1" ht="17.25">
      <c r="A472" s="215" t="s">
        <v>417</v>
      </c>
      <c r="B472" s="216" t="s">
        <v>422</v>
      </c>
      <c r="C472" s="217">
        <v>1070537</v>
      </c>
      <c r="D472" s="218">
        <v>292938</v>
      </c>
      <c r="E472" s="217">
        <f t="shared" si="7"/>
        <v>1363475</v>
      </c>
    </row>
    <row r="473" spans="1:5" s="210" customFormat="1" ht="17.25">
      <c r="A473" s="215" t="s">
        <v>417</v>
      </c>
      <c r="B473" s="216" t="s">
        <v>423</v>
      </c>
      <c r="C473" s="217">
        <v>196698</v>
      </c>
      <c r="D473" s="218">
        <v>33653</v>
      </c>
      <c r="E473" s="217">
        <f t="shared" si="7"/>
        <v>230351</v>
      </c>
    </row>
    <row r="474" spans="1:5" s="210" customFormat="1" ht="17.25">
      <c r="A474" s="215" t="s">
        <v>417</v>
      </c>
      <c r="B474" s="216" t="s">
        <v>424</v>
      </c>
      <c r="C474" s="217">
        <v>1047134</v>
      </c>
      <c r="D474" s="217">
        <v>250593</v>
      </c>
      <c r="E474" s="217">
        <f t="shared" si="7"/>
        <v>1297727</v>
      </c>
    </row>
    <row r="475" spans="1:5" s="210" customFormat="1" ht="17.25">
      <c r="A475" s="215" t="s">
        <v>417</v>
      </c>
      <c r="B475" s="216" t="s">
        <v>5</v>
      </c>
      <c r="C475" s="217">
        <v>1489358</v>
      </c>
      <c r="D475" s="217">
        <v>429596</v>
      </c>
      <c r="E475" s="217">
        <f t="shared" si="7"/>
        <v>1918954</v>
      </c>
    </row>
    <row r="476" spans="1:5" s="210" customFormat="1" ht="17.25">
      <c r="A476" s="212" t="s">
        <v>3</v>
      </c>
      <c r="B476" s="213"/>
      <c r="C476" s="214">
        <v>650000000.00000024</v>
      </c>
      <c r="D476" s="214">
        <v>250000000</v>
      </c>
      <c r="E476" s="214">
        <f t="shared" si="7"/>
        <v>900000000.00000024</v>
      </c>
    </row>
  </sheetData>
  <autoFilter ref="A3:E3"/>
  <mergeCells count="4">
    <mergeCell ref="A2:A3"/>
    <mergeCell ref="B2:B3"/>
    <mergeCell ref="C2:E2"/>
    <mergeCell ref="A1:E1"/>
  </mergeCells>
  <pageMargins left="0.70866141732283472" right="0.39370078740157483" top="0.55118110236220474" bottom="0.47244094488188981" header="0.31496062992125984" footer="0.31496062992125984"/>
  <pageSetup paperSize="11" scale="6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K114"/>
  <sheetViews>
    <sheetView topLeftCell="A97" workbookViewId="0">
      <selection activeCell="D41" sqref="D41:D47"/>
    </sheetView>
  </sheetViews>
  <sheetFormatPr defaultRowHeight="15"/>
  <cols>
    <col min="2" max="2" width="0.140625" customWidth="1"/>
    <col min="3" max="3" width="2.42578125" customWidth="1"/>
    <col min="4" max="4" width="24.42578125" customWidth="1"/>
    <col min="5" max="5" width="29.5703125" customWidth="1"/>
    <col min="6" max="6" width="27.85546875" customWidth="1"/>
    <col min="7" max="7" width="26.140625" customWidth="1"/>
    <col min="8" max="8" width="22.140625" customWidth="1"/>
    <col min="9" max="9" width="19" customWidth="1"/>
    <col min="10" max="10" width="16.28515625" customWidth="1"/>
    <col min="11" max="11" width="2.710937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31" t="s">
        <v>426</v>
      </c>
      <c r="D3" s="331"/>
      <c r="E3" s="331"/>
      <c r="F3" s="331"/>
      <c r="G3" s="331"/>
      <c r="H3" s="331"/>
      <c r="I3" s="331"/>
      <c r="J3" s="331"/>
      <c r="K3" s="10"/>
    </row>
    <row r="4" spans="2:11">
      <c r="B4" s="9"/>
      <c r="C4" s="331"/>
      <c r="D4" s="331"/>
      <c r="E4" s="331"/>
      <c r="F4" s="331"/>
      <c r="G4" s="331"/>
      <c r="H4" s="331"/>
      <c r="I4" s="331"/>
      <c r="J4" s="331"/>
      <c r="K4" s="10"/>
    </row>
    <row r="5" spans="2:11">
      <c r="B5" s="9"/>
      <c r="C5" s="331"/>
      <c r="D5" s="331"/>
      <c r="E5" s="331"/>
      <c r="F5" s="331"/>
      <c r="G5" s="331"/>
      <c r="H5" s="331"/>
      <c r="I5" s="331"/>
      <c r="J5" s="331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15</v>
      </c>
      <c r="F8" s="13"/>
      <c r="G8" s="16" t="s">
        <v>428</v>
      </c>
      <c r="H8" s="19" t="s">
        <v>571</v>
      </c>
      <c r="I8" s="16"/>
      <c r="J8" s="13"/>
      <c r="K8" s="17"/>
    </row>
    <row r="9" spans="2:11">
      <c r="B9" s="12"/>
      <c r="C9" s="13" t="s">
        <v>513</v>
      </c>
      <c r="D9" s="13"/>
      <c r="E9" s="235">
        <v>2737115</v>
      </c>
      <c r="F9" s="13" t="s">
        <v>429</v>
      </c>
      <c r="G9" s="16" t="s">
        <v>430</v>
      </c>
      <c r="H9" s="20" t="s">
        <v>572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431</v>
      </c>
      <c r="H10" s="20">
        <v>496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4710004790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433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32" t="s">
        <v>434</v>
      </c>
      <c r="E15" s="333"/>
      <c r="F15" s="334" t="s">
        <v>518</v>
      </c>
      <c r="G15" s="334" t="s">
        <v>481</v>
      </c>
      <c r="H15" s="336" t="s">
        <v>482</v>
      </c>
      <c r="I15" s="336" t="s">
        <v>519</v>
      </c>
      <c r="J15" s="360" t="s">
        <v>437</v>
      </c>
      <c r="K15" s="10"/>
    </row>
    <row r="16" spans="2:11" ht="25.5">
      <c r="B16" s="9"/>
      <c r="C16" s="9"/>
      <c r="D16" s="232" t="s">
        <v>521</v>
      </c>
      <c r="E16" s="182" t="s">
        <v>522</v>
      </c>
      <c r="F16" s="335"/>
      <c r="G16" s="335"/>
      <c r="H16" s="337"/>
      <c r="I16" s="337"/>
      <c r="J16" s="361"/>
      <c r="K16" s="10"/>
    </row>
    <row r="17" spans="2:11" ht="39">
      <c r="B17" s="9"/>
      <c r="C17" s="9"/>
      <c r="D17" s="241" t="s">
        <v>790</v>
      </c>
      <c r="E17" s="241" t="s">
        <v>791</v>
      </c>
      <c r="F17" s="247">
        <v>1640</v>
      </c>
      <c r="G17" s="242" t="s">
        <v>587</v>
      </c>
      <c r="H17" s="243" t="s">
        <v>768</v>
      </c>
      <c r="I17" s="243" t="s">
        <v>795</v>
      </c>
      <c r="J17" s="251">
        <v>1658090.56</v>
      </c>
      <c r="K17" s="10"/>
    </row>
    <row r="18" spans="2:11">
      <c r="B18" s="9"/>
      <c r="C18" s="9"/>
      <c r="D18" s="244"/>
      <c r="E18" s="245"/>
      <c r="F18" s="245"/>
      <c r="G18" s="245"/>
      <c r="H18" s="246"/>
      <c r="I18" s="246"/>
      <c r="J18" s="252"/>
      <c r="K18" s="10"/>
    </row>
    <row r="19" spans="2:11" ht="15.75" thickBot="1">
      <c r="B19" s="9"/>
      <c r="C19" s="9"/>
      <c r="D19" s="253" t="s">
        <v>767</v>
      </c>
      <c r="E19" s="254">
        <v>1</v>
      </c>
      <c r="F19" s="254">
        <f>SUM(F17:F18)</f>
        <v>1640</v>
      </c>
      <c r="G19" s="255"/>
      <c r="H19" s="256"/>
      <c r="I19" s="256"/>
      <c r="J19" s="257">
        <f>SUM(J17:J18)</f>
        <v>1658090.56</v>
      </c>
      <c r="K19" s="10"/>
    </row>
    <row r="20" spans="2:11">
      <c r="B20" s="9"/>
      <c r="C20" s="9"/>
      <c r="D20" s="3" t="s">
        <v>520</v>
      </c>
      <c r="E20" s="21"/>
      <c r="F20" s="21"/>
      <c r="G20" s="21"/>
      <c r="H20" s="21"/>
      <c r="I20" s="21"/>
      <c r="J20" s="10"/>
      <c r="K20" s="10"/>
    </row>
    <row r="21" spans="2:11">
      <c r="B21" s="9"/>
      <c r="C21" s="9"/>
      <c r="D21" s="3" t="s">
        <v>540</v>
      </c>
      <c r="E21" s="37"/>
      <c r="F21" s="37"/>
      <c r="G21" s="37"/>
      <c r="H21" s="37"/>
      <c r="I21" s="37"/>
      <c r="J21" s="38"/>
      <c r="K21" s="10"/>
    </row>
    <row r="22" spans="2:11">
      <c r="B22" s="9"/>
      <c r="C22" s="9"/>
      <c r="D22" s="183" t="s">
        <v>523</v>
      </c>
      <c r="E22" s="37"/>
      <c r="F22" s="37"/>
      <c r="G22" s="37"/>
      <c r="H22" s="37"/>
      <c r="I22" s="37"/>
      <c r="J22" s="38"/>
      <c r="K22" s="10"/>
    </row>
    <row r="23" spans="2:11">
      <c r="B23" s="9"/>
      <c r="C23" s="9"/>
      <c r="D23" s="21" t="s">
        <v>524</v>
      </c>
      <c r="E23" s="37"/>
      <c r="F23" s="37"/>
      <c r="G23" s="37"/>
      <c r="H23" s="37"/>
      <c r="I23" s="37"/>
      <c r="J23" s="38"/>
      <c r="K23" s="10"/>
    </row>
    <row r="24" spans="2:11">
      <c r="B24" s="9"/>
      <c r="C24" s="9"/>
      <c r="D24" s="39" t="s">
        <v>511</v>
      </c>
      <c r="E24" s="37"/>
      <c r="F24" s="37"/>
      <c r="G24" s="37"/>
      <c r="H24" s="37"/>
      <c r="I24" s="37"/>
      <c r="J24" s="38"/>
      <c r="K24" s="10"/>
    </row>
    <row r="25" spans="2:11">
      <c r="B25" s="9"/>
      <c r="C25" s="9"/>
      <c r="D25" s="39" t="s">
        <v>534</v>
      </c>
      <c r="E25" s="37"/>
      <c r="F25" s="37"/>
      <c r="G25" s="37"/>
      <c r="H25" s="37"/>
      <c r="I25" s="37"/>
      <c r="J25" s="38"/>
      <c r="K25" s="10"/>
    </row>
    <row r="26" spans="2:11">
      <c r="B26" s="9"/>
      <c r="C26" s="9"/>
      <c r="D26" s="21" t="s">
        <v>525</v>
      </c>
      <c r="E26" s="37"/>
      <c r="F26" s="37"/>
      <c r="G26" s="37"/>
      <c r="H26" s="37"/>
      <c r="I26" s="37"/>
      <c r="J26" s="38"/>
      <c r="K26" s="10"/>
    </row>
    <row r="27" spans="2:11">
      <c r="B27" s="9"/>
      <c r="C27" s="9"/>
      <c r="D27" s="21" t="s">
        <v>526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21" t="s">
        <v>527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21" t="s">
        <v>528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529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530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531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535</v>
      </c>
      <c r="E33" s="37"/>
      <c r="F33" s="37"/>
      <c r="G33" s="37"/>
      <c r="H33" s="37"/>
      <c r="I33" s="37"/>
      <c r="J33" s="38"/>
      <c r="K33" s="10"/>
    </row>
    <row r="34" spans="2:11" ht="15.75" thickBot="1">
      <c r="B34" s="9"/>
      <c r="C34" s="40"/>
      <c r="D34" s="41"/>
      <c r="E34" s="41"/>
      <c r="F34" s="41"/>
      <c r="G34" s="41"/>
      <c r="H34" s="41"/>
      <c r="I34" s="41"/>
      <c r="J34" s="42"/>
      <c r="K34" s="10"/>
    </row>
    <row r="35" spans="2:11">
      <c r="B35" s="9"/>
      <c r="C35" s="21"/>
      <c r="D35" s="21"/>
      <c r="E35" s="21"/>
      <c r="F35" s="21"/>
      <c r="G35" s="21"/>
      <c r="H35" s="21"/>
      <c r="I35" s="21"/>
      <c r="J35" s="21"/>
      <c r="K35" s="10"/>
    </row>
    <row r="36" spans="2:11" ht="15.75" thickBot="1">
      <c r="B36" s="9"/>
      <c r="C36" s="21"/>
      <c r="D36" s="21"/>
      <c r="E36" s="21"/>
      <c r="F36" s="21"/>
      <c r="G36" s="21"/>
      <c r="H36" s="21"/>
      <c r="I36" s="21"/>
      <c r="J36" s="21"/>
      <c r="K36" s="10"/>
    </row>
    <row r="37" spans="2:11">
      <c r="B37" s="9"/>
      <c r="C37" s="22"/>
      <c r="D37" s="23" t="s">
        <v>441</v>
      </c>
      <c r="E37" s="24"/>
      <c r="F37" s="24"/>
      <c r="G37" s="24"/>
      <c r="H37" s="24"/>
      <c r="I37" s="24"/>
      <c r="J37" s="25"/>
      <c r="K37" s="10"/>
    </row>
    <row r="38" spans="2:11" ht="15.75" thickBot="1">
      <c r="B38" s="9"/>
      <c r="C38" s="9"/>
      <c r="D38" s="13"/>
      <c r="E38" s="21"/>
      <c r="F38" s="21"/>
      <c r="G38" s="21"/>
      <c r="H38" s="21"/>
      <c r="I38" s="21"/>
      <c r="J38" s="10"/>
      <c r="K38" s="10"/>
    </row>
    <row r="39" spans="2:11">
      <c r="B39" s="9"/>
      <c r="C39" s="9"/>
      <c r="D39" s="341" t="s">
        <v>434</v>
      </c>
      <c r="E39" s="342"/>
      <c r="F39" s="343"/>
      <c r="G39" s="338" t="s">
        <v>435</v>
      </c>
      <c r="H39" s="338" t="s">
        <v>436</v>
      </c>
      <c r="I39" s="344" t="s">
        <v>437</v>
      </c>
      <c r="J39" s="345"/>
      <c r="K39" s="10"/>
    </row>
    <row r="40" spans="2:11">
      <c r="B40" s="9"/>
      <c r="C40" s="9"/>
      <c r="D40" s="229" t="s">
        <v>438</v>
      </c>
      <c r="E40" s="348" t="s">
        <v>439</v>
      </c>
      <c r="F40" s="349"/>
      <c r="G40" s="339"/>
      <c r="H40" s="339"/>
      <c r="I40" s="346"/>
      <c r="J40" s="347"/>
      <c r="K40" s="10"/>
    </row>
    <row r="41" spans="2:11">
      <c r="B41" s="9"/>
      <c r="C41" s="9"/>
      <c r="D41" s="27" t="s">
        <v>769</v>
      </c>
      <c r="E41" s="394" t="s">
        <v>778</v>
      </c>
      <c r="F41" s="388"/>
      <c r="G41" s="43" t="s">
        <v>581</v>
      </c>
      <c r="H41" s="44" t="s">
        <v>779</v>
      </c>
      <c r="I41" s="352">
        <v>117414.9</v>
      </c>
      <c r="J41" s="353"/>
      <c r="K41" s="10"/>
    </row>
    <row r="42" spans="2:11">
      <c r="B42" s="9"/>
      <c r="C42" s="9"/>
      <c r="D42" s="30" t="s">
        <v>770</v>
      </c>
      <c r="E42" s="30" t="s">
        <v>774</v>
      </c>
      <c r="F42" s="320"/>
      <c r="G42" s="46" t="s">
        <v>780</v>
      </c>
      <c r="H42" s="44" t="s">
        <v>582</v>
      </c>
      <c r="I42" s="352">
        <v>145734.79999999999</v>
      </c>
      <c r="J42" s="353"/>
      <c r="K42" s="10"/>
    </row>
    <row r="43" spans="2:11">
      <c r="B43" s="9"/>
      <c r="C43" s="9"/>
      <c r="D43" s="30" t="s">
        <v>771</v>
      </c>
      <c r="E43" s="30" t="s">
        <v>775</v>
      </c>
      <c r="F43" s="320"/>
      <c r="G43" s="46" t="s">
        <v>781</v>
      </c>
      <c r="H43" s="44" t="s">
        <v>582</v>
      </c>
      <c r="I43" s="352">
        <v>137444.99</v>
      </c>
      <c r="J43" s="353"/>
      <c r="K43" s="10"/>
    </row>
    <row r="44" spans="2:11">
      <c r="B44" s="9"/>
      <c r="C44" s="9"/>
      <c r="D44" s="30" t="s">
        <v>772</v>
      </c>
      <c r="E44" s="30" t="s">
        <v>776</v>
      </c>
      <c r="F44" s="320"/>
      <c r="G44" s="46" t="s">
        <v>782</v>
      </c>
      <c r="H44" s="44" t="s">
        <v>582</v>
      </c>
      <c r="I44" s="352">
        <v>40807.9</v>
      </c>
      <c r="J44" s="353"/>
      <c r="K44" s="10"/>
    </row>
    <row r="45" spans="2:11">
      <c r="B45" s="9"/>
      <c r="C45" s="9"/>
      <c r="D45" s="30" t="s">
        <v>575</v>
      </c>
      <c r="E45" s="394" t="s">
        <v>777</v>
      </c>
      <c r="F45" s="388"/>
      <c r="G45" s="46" t="s">
        <v>580</v>
      </c>
      <c r="H45" s="44" t="s">
        <v>582</v>
      </c>
      <c r="I45" s="352">
        <v>57616.3</v>
      </c>
      <c r="J45" s="353"/>
      <c r="K45" s="10"/>
    </row>
    <row r="46" spans="2:11">
      <c r="B46" s="9"/>
      <c r="C46" s="9"/>
      <c r="D46" s="30" t="s">
        <v>576</v>
      </c>
      <c r="E46" s="394" t="s">
        <v>578</v>
      </c>
      <c r="F46" s="388"/>
      <c r="G46" s="46" t="s">
        <v>780</v>
      </c>
      <c r="H46" s="44" t="s">
        <v>582</v>
      </c>
      <c r="I46" s="352">
        <v>36714.400000000001</v>
      </c>
      <c r="J46" s="353"/>
      <c r="K46" s="10"/>
    </row>
    <row r="47" spans="2:11">
      <c r="B47" s="9"/>
      <c r="C47" s="9"/>
      <c r="D47" s="30" t="s">
        <v>577</v>
      </c>
      <c r="E47" s="394" t="s">
        <v>579</v>
      </c>
      <c r="F47" s="388"/>
      <c r="G47" s="46" t="s">
        <v>780</v>
      </c>
      <c r="H47" s="44" t="s">
        <v>582</v>
      </c>
      <c r="I47" s="352">
        <v>77981.600000000006</v>
      </c>
      <c r="J47" s="353"/>
      <c r="K47" s="10"/>
    </row>
    <row r="48" spans="2:11">
      <c r="B48" s="9"/>
      <c r="C48" s="9"/>
      <c r="D48" s="30"/>
      <c r="E48" s="394"/>
      <c r="F48" s="388"/>
      <c r="G48" s="46"/>
      <c r="H48" s="44"/>
      <c r="I48" s="352"/>
      <c r="J48" s="353"/>
      <c r="K48" s="10"/>
    </row>
    <row r="49" spans="2:11" ht="15.75" thickBot="1">
      <c r="B49" s="9"/>
      <c r="C49" s="9"/>
      <c r="D49" s="248" t="s">
        <v>773</v>
      </c>
      <c r="E49" s="392">
        <v>7</v>
      </c>
      <c r="F49" s="393"/>
      <c r="G49" s="249"/>
      <c r="H49" s="250"/>
      <c r="I49" s="372">
        <f>SUM(I41:I48)</f>
        <v>613714.8899999999</v>
      </c>
      <c r="J49" s="373"/>
      <c r="K49" s="10"/>
    </row>
    <row r="50" spans="2:11">
      <c r="B50" s="9"/>
      <c r="C50" s="9"/>
      <c r="D50" s="21" t="s">
        <v>442</v>
      </c>
      <c r="E50" s="37"/>
      <c r="F50" s="37"/>
      <c r="G50" s="37"/>
      <c r="H50" s="37"/>
      <c r="I50" s="37"/>
      <c r="J50" s="38"/>
      <c r="K50" s="10"/>
    </row>
    <row r="51" spans="2:11">
      <c r="B51" s="9"/>
      <c r="C51" s="9"/>
      <c r="D51" s="39" t="s">
        <v>536</v>
      </c>
      <c r="E51" s="37"/>
      <c r="F51" s="37"/>
      <c r="G51" s="37"/>
      <c r="H51" s="37"/>
      <c r="I51" s="37"/>
      <c r="J51" s="38"/>
      <c r="K51" s="10"/>
    </row>
    <row r="52" spans="2:11">
      <c r="B52" s="9"/>
      <c r="C52" s="9"/>
      <c r="D52" s="21" t="s">
        <v>537</v>
      </c>
      <c r="E52" s="39"/>
      <c r="F52" s="52"/>
      <c r="G52" s="53"/>
      <c r="H52" s="53"/>
      <c r="I52" s="53"/>
      <c r="J52" s="54"/>
      <c r="K52" s="10"/>
    </row>
    <row r="53" spans="2:11">
      <c r="B53" s="9"/>
      <c r="C53" s="9"/>
      <c r="D53" s="39" t="s">
        <v>538</v>
      </c>
      <c r="E53" s="39"/>
      <c r="F53" s="52"/>
      <c r="G53" s="53"/>
      <c r="H53" s="53"/>
      <c r="I53" s="53"/>
      <c r="J53" s="54"/>
      <c r="K53" s="10"/>
    </row>
    <row r="54" spans="2:11">
      <c r="B54" s="9"/>
      <c r="C54" s="9"/>
      <c r="D54" s="39" t="s">
        <v>539</v>
      </c>
      <c r="E54" s="37"/>
      <c r="F54" s="37"/>
      <c r="G54" s="37"/>
      <c r="H54" s="37"/>
      <c r="I54" s="37"/>
      <c r="J54" s="38"/>
      <c r="K54" s="10"/>
    </row>
    <row r="55" spans="2:11">
      <c r="B55" s="9"/>
      <c r="C55" s="9"/>
      <c r="D55" s="39" t="s">
        <v>544</v>
      </c>
      <c r="E55" s="37"/>
      <c r="F55" s="37"/>
      <c r="G55" s="37"/>
      <c r="H55" s="37"/>
      <c r="I55" s="37"/>
      <c r="J55" s="38"/>
      <c r="K55" s="10"/>
    </row>
    <row r="56" spans="2:11" ht="15.75" thickBot="1">
      <c r="B56" s="9"/>
      <c r="C56" s="40"/>
      <c r="D56" s="41" t="s">
        <v>545</v>
      </c>
      <c r="E56" s="56"/>
      <c r="F56" s="56"/>
      <c r="G56" s="56"/>
      <c r="H56" s="56"/>
      <c r="I56" s="56"/>
      <c r="J56" s="57"/>
      <c r="K56" s="10"/>
    </row>
    <row r="57" spans="2:11" ht="15.75" thickBot="1">
      <c r="B57" s="9"/>
      <c r="C57" s="21"/>
      <c r="D57" s="21"/>
      <c r="E57" s="21"/>
      <c r="F57" s="21"/>
      <c r="G57" s="21"/>
      <c r="H57" s="21"/>
      <c r="I57" s="21"/>
      <c r="J57" s="21"/>
      <c r="K57" s="10"/>
    </row>
    <row r="58" spans="2:11">
      <c r="B58" s="9"/>
      <c r="C58" s="4"/>
      <c r="D58" s="58" t="s">
        <v>443</v>
      </c>
      <c r="E58" s="6"/>
      <c r="F58" s="6"/>
      <c r="G58" s="6"/>
      <c r="H58" s="6"/>
      <c r="I58" s="6"/>
      <c r="J58" s="7"/>
      <c r="K58" s="59"/>
    </row>
    <row r="59" spans="2:11" ht="15.75" thickBot="1">
      <c r="B59" s="9"/>
      <c r="C59" s="60"/>
      <c r="D59" s="61"/>
      <c r="E59" s="61"/>
      <c r="F59" s="61"/>
      <c r="G59" s="61"/>
      <c r="H59" s="61"/>
      <c r="I59" s="61"/>
      <c r="J59" s="59"/>
      <c r="K59" s="59"/>
    </row>
    <row r="60" spans="2:11">
      <c r="B60" s="12"/>
      <c r="C60" s="62"/>
      <c r="D60" s="366" t="s">
        <v>434</v>
      </c>
      <c r="E60" s="367"/>
      <c r="F60" s="338" t="s">
        <v>435</v>
      </c>
      <c r="G60" s="338" t="s">
        <v>436</v>
      </c>
      <c r="H60" s="338" t="s">
        <v>437</v>
      </c>
      <c r="I60" s="338"/>
      <c r="J60" s="340"/>
      <c r="K60" s="17"/>
    </row>
    <row r="61" spans="2:11">
      <c r="B61" s="12"/>
      <c r="C61" s="62"/>
      <c r="D61" s="229" t="s">
        <v>438</v>
      </c>
      <c r="E61" s="230" t="s">
        <v>439</v>
      </c>
      <c r="F61" s="339"/>
      <c r="G61" s="339"/>
      <c r="H61" s="64" t="s">
        <v>444</v>
      </c>
      <c r="I61" s="64" t="s">
        <v>445</v>
      </c>
      <c r="J61" s="65" t="s">
        <v>446</v>
      </c>
      <c r="K61" s="17"/>
    </row>
    <row r="62" spans="2:11">
      <c r="B62" s="9"/>
      <c r="C62" s="60"/>
      <c r="D62" s="66"/>
      <c r="E62" s="67"/>
      <c r="F62" s="68"/>
      <c r="G62" s="69"/>
      <c r="H62" s="70"/>
      <c r="I62" s="71"/>
      <c r="J62" s="72"/>
      <c r="K62" s="10"/>
    </row>
    <row r="63" spans="2:11">
      <c r="B63" s="9"/>
      <c r="C63" s="60"/>
      <c r="D63" s="73"/>
      <c r="E63" s="74"/>
      <c r="F63" s="75"/>
      <c r="G63" s="76"/>
      <c r="H63" s="77"/>
      <c r="I63" s="78"/>
      <c r="J63" s="79"/>
      <c r="K63" s="10"/>
    </row>
    <row r="64" spans="2:11" ht="15.75" thickBot="1">
      <c r="B64" s="9"/>
      <c r="C64" s="60"/>
      <c r="D64" s="80"/>
      <c r="E64" s="81"/>
      <c r="F64" s="82"/>
      <c r="G64" s="83"/>
      <c r="H64" s="84"/>
      <c r="I64" s="85"/>
      <c r="J64" s="86"/>
      <c r="K64" s="10"/>
    </row>
    <row r="65" spans="2:11">
      <c r="B65" s="9"/>
      <c r="C65" s="60"/>
      <c r="D65" s="195" t="s">
        <v>440</v>
      </c>
      <c r="E65" s="196"/>
      <c r="F65" s="197"/>
      <c r="G65" s="198"/>
      <c r="H65" s="198"/>
      <c r="I65" s="199"/>
      <c r="J65" s="7"/>
      <c r="K65" s="10"/>
    </row>
    <row r="66" spans="2:11">
      <c r="B66" s="9"/>
      <c r="C66" s="60"/>
      <c r="D66" s="363" t="s">
        <v>541</v>
      </c>
      <c r="E66" s="364"/>
      <c r="F66" s="364"/>
      <c r="G66" s="364"/>
      <c r="H66" s="364"/>
      <c r="I66" s="364"/>
      <c r="J66" s="365"/>
      <c r="K66" s="59"/>
    </row>
    <row r="67" spans="2:11">
      <c r="B67" s="9"/>
      <c r="C67" s="60"/>
      <c r="D67" s="222" t="s">
        <v>542</v>
      </c>
      <c r="E67" s="223"/>
      <c r="F67" s="223"/>
      <c r="G67" s="223"/>
      <c r="H67" s="223"/>
      <c r="I67" s="223"/>
      <c r="J67" s="224"/>
      <c r="K67" s="59"/>
    </row>
    <row r="68" spans="2:11" ht="15.75" thickBot="1">
      <c r="B68" s="9"/>
      <c r="C68" s="87"/>
      <c r="D68" s="163" t="s">
        <v>543</v>
      </c>
      <c r="E68" s="88"/>
      <c r="F68" s="89"/>
      <c r="G68" s="90"/>
      <c r="H68" s="90"/>
      <c r="I68" s="90"/>
      <c r="J68" s="91"/>
      <c r="K68" s="59"/>
    </row>
    <row r="69" spans="2:11" ht="15.75" thickBot="1">
      <c r="B69" s="9"/>
      <c r="C69" s="61"/>
      <c r="D69" s="92"/>
      <c r="E69" s="93"/>
      <c r="F69" s="94"/>
      <c r="G69" s="95"/>
      <c r="H69" s="95"/>
      <c r="I69" s="95"/>
      <c r="J69" s="95"/>
      <c r="K69" s="59"/>
    </row>
    <row r="70" spans="2:11">
      <c r="B70" s="9"/>
      <c r="C70" s="4"/>
      <c r="D70" s="58" t="s">
        <v>447</v>
      </c>
      <c r="E70" s="6"/>
      <c r="F70" s="6"/>
      <c r="G70" s="6"/>
      <c r="H70" s="6"/>
      <c r="I70" s="6"/>
      <c r="J70" s="7"/>
      <c r="K70" s="59"/>
    </row>
    <row r="71" spans="2:11" ht="15.75" thickBot="1">
      <c r="B71" s="9"/>
      <c r="C71" s="60"/>
      <c r="D71" s="61"/>
      <c r="E71" s="61"/>
      <c r="F71" s="61"/>
      <c r="G71" s="61"/>
      <c r="H71" s="61"/>
      <c r="I71" s="61"/>
      <c r="J71" s="59"/>
      <c r="K71" s="59"/>
    </row>
    <row r="72" spans="2:11">
      <c r="B72" s="12"/>
      <c r="C72" s="62"/>
      <c r="D72" s="366" t="s">
        <v>434</v>
      </c>
      <c r="E72" s="367"/>
      <c r="F72" s="338" t="s">
        <v>435</v>
      </c>
      <c r="G72" s="338" t="s">
        <v>436</v>
      </c>
      <c r="H72" s="338" t="s">
        <v>437</v>
      </c>
      <c r="I72" s="338"/>
      <c r="J72" s="340"/>
      <c r="K72" s="17"/>
    </row>
    <row r="73" spans="2:11">
      <c r="B73" s="12"/>
      <c r="C73" s="62"/>
      <c r="D73" s="229" t="s">
        <v>438</v>
      </c>
      <c r="E73" s="230" t="s">
        <v>439</v>
      </c>
      <c r="F73" s="339"/>
      <c r="G73" s="339"/>
      <c r="H73" s="64" t="s">
        <v>444</v>
      </c>
      <c r="I73" s="64" t="s">
        <v>445</v>
      </c>
      <c r="J73" s="65" t="s">
        <v>446</v>
      </c>
      <c r="K73" s="17"/>
    </row>
    <row r="74" spans="2:11">
      <c r="B74" s="9"/>
      <c r="C74" s="60"/>
      <c r="D74" s="66" t="s">
        <v>783</v>
      </c>
      <c r="E74" s="66" t="s">
        <v>785</v>
      </c>
      <c r="F74" s="68" t="s">
        <v>788</v>
      </c>
      <c r="G74" s="77" t="s">
        <v>789</v>
      </c>
      <c r="H74" s="321"/>
      <c r="I74" s="96"/>
      <c r="J74" s="72"/>
      <c r="K74" s="10"/>
    </row>
    <row r="75" spans="2:11">
      <c r="B75" s="9"/>
      <c r="C75" s="60"/>
      <c r="D75" s="73" t="s">
        <v>784</v>
      </c>
      <c r="E75" s="73" t="s">
        <v>786</v>
      </c>
      <c r="F75" s="68" t="s">
        <v>788</v>
      </c>
      <c r="G75" s="77" t="s">
        <v>789</v>
      </c>
      <c r="H75" s="321"/>
      <c r="I75" s="98"/>
      <c r="J75" s="79"/>
      <c r="K75" s="10"/>
    </row>
    <row r="76" spans="2:11" ht="15.75" thickBot="1">
      <c r="B76" s="9"/>
      <c r="C76" s="60"/>
      <c r="D76" s="80" t="s">
        <v>787</v>
      </c>
      <c r="E76" s="287">
        <v>2</v>
      </c>
      <c r="F76" s="82"/>
      <c r="G76" s="99"/>
      <c r="H76" s="100"/>
      <c r="I76" s="100"/>
      <c r="J76" s="86"/>
      <c r="K76" s="10"/>
    </row>
    <row r="77" spans="2:11">
      <c r="B77" s="9"/>
      <c r="C77" s="60"/>
      <c r="D77" s="21" t="s">
        <v>440</v>
      </c>
      <c r="E77" s="93"/>
      <c r="F77" s="94"/>
      <c r="G77" s="95"/>
      <c r="H77" s="95"/>
      <c r="I77" s="95"/>
      <c r="J77" s="101"/>
      <c r="K77" s="59"/>
    </row>
    <row r="78" spans="2:11">
      <c r="B78" s="9"/>
      <c r="C78" s="60"/>
      <c r="D78" s="362" t="s">
        <v>546</v>
      </c>
      <c r="E78" s="362"/>
      <c r="F78" s="362"/>
      <c r="G78" s="362"/>
      <c r="H78" s="362"/>
      <c r="I78" s="362"/>
      <c r="J78" s="193"/>
      <c r="K78" s="59"/>
    </row>
    <row r="79" spans="2:11" ht="15.75" thickBot="1">
      <c r="B79" s="9"/>
      <c r="C79" s="60"/>
      <c r="D79" s="88" t="s">
        <v>547</v>
      </c>
      <c r="E79" s="231"/>
      <c r="F79" s="231"/>
      <c r="G79" s="231"/>
      <c r="H79" s="231"/>
      <c r="I79" s="231"/>
      <c r="J79" s="228"/>
      <c r="K79" s="59"/>
    </row>
    <row r="80" spans="2:11" ht="15.75" thickBot="1">
      <c r="B80" s="9"/>
      <c r="C80" s="103"/>
      <c r="D80" s="103"/>
      <c r="E80" s="103"/>
      <c r="F80" s="103"/>
      <c r="G80" s="103"/>
      <c r="H80" s="103"/>
      <c r="I80" s="103"/>
      <c r="J80" s="103"/>
      <c r="K80" s="59"/>
    </row>
    <row r="81" spans="2:11" ht="51">
      <c r="B81" s="104"/>
      <c r="C81" s="105"/>
      <c r="D81" s="106" t="s">
        <v>448</v>
      </c>
      <c r="E81" s="107"/>
      <c r="F81" s="107"/>
      <c r="G81" s="108"/>
      <c r="H81" s="227" t="s">
        <v>449</v>
      </c>
      <c r="I81" s="227" t="s">
        <v>450</v>
      </c>
      <c r="J81" s="110" t="s">
        <v>451</v>
      </c>
      <c r="K81" s="111"/>
    </row>
    <row r="82" spans="2:11">
      <c r="B82" s="104"/>
      <c r="C82" s="104"/>
      <c r="D82" s="113" t="s">
        <v>452</v>
      </c>
      <c r="E82" s="114"/>
      <c r="F82" s="114"/>
      <c r="G82" s="114"/>
      <c r="H82" s="115"/>
      <c r="I82" s="115"/>
      <c r="J82" s="116"/>
      <c r="K82" s="111"/>
    </row>
    <row r="83" spans="2:11">
      <c r="B83" s="104"/>
      <c r="C83" s="104"/>
      <c r="D83" s="113" t="s">
        <v>453</v>
      </c>
      <c r="E83" s="114"/>
      <c r="F83" s="114"/>
      <c r="G83" s="114"/>
      <c r="H83" s="115"/>
      <c r="I83" s="115"/>
      <c r="J83" s="116"/>
      <c r="K83" s="111"/>
    </row>
    <row r="84" spans="2:11">
      <c r="B84" s="104"/>
      <c r="C84" s="104"/>
      <c r="D84" s="117" t="s">
        <v>454</v>
      </c>
      <c r="E84" s="118"/>
      <c r="F84" s="118"/>
      <c r="G84" s="118"/>
      <c r="H84" s="115"/>
      <c r="I84" s="115">
        <v>332442.25</v>
      </c>
      <c r="J84" s="115">
        <v>332442.25</v>
      </c>
      <c r="K84" s="111"/>
    </row>
    <row r="85" spans="2:11">
      <c r="B85" s="104"/>
      <c r="C85" s="104"/>
      <c r="D85" s="113" t="s">
        <v>455</v>
      </c>
      <c r="E85" s="114"/>
      <c r="F85" s="114"/>
      <c r="G85" s="114"/>
      <c r="H85" s="115"/>
      <c r="I85" s="115">
        <v>62500</v>
      </c>
      <c r="J85" s="116">
        <v>62500</v>
      </c>
      <c r="K85" s="111"/>
    </row>
    <row r="86" spans="2:11">
      <c r="B86" s="104"/>
      <c r="C86" s="104"/>
      <c r="D86" s="113" t="s">
        <v>456</v>
      </c>
      <c r="E86" s="114"/>
      <c r="F86" s="114"/>
      <c r="G86" s="114"/>
      <c r="H86" s="115"/>
      <c r="I86" s="115">
        <v>3125</v>
      </c>
      <c r="J86" s="116">
        <v>3125</v>
      </c>
      <c r="K86" s="111"/>
    </row>
    <row r="87" spans="2:11">
      <c r="B87" s="104"/>
      <c r="C87" s="104"/>
      <c r="D87" s="117" t="s">
        <v>457</v>
      </c>
      <c r="E87" s="118"/>
      <c r="F87" s="118"/>
      <c r="G87" s="118"/>
      <c r="H87" s="115"/>
      <c r="I87" s="115">
        <v>12500</v>
      </c>
      <c r="J87" s="116">
        <v>12500</v>
      </c>
      <c r="K87" s="111"/>
    </row>
    <row r="88" spans="2:11">
      <c r="B88" s="104"/>
      <c r="C88" s="104"/>
      <c r="D88" s="117" t="s">
        <v>458</v>
      </c>
      <c r="E88" s="118"/>
      <c r="F88" s="118"/>
      <c r="G88" s="118"/>
      <c r="H88" s="115"/>
      <c r="I88" s="115"/>
      <c r="J88" s="116"/>
      <c r="K88" s="111"/>
    </row>
    <row r="89" spans="2:11">
      <c r="B89" s="104"/>
      <c r="C89" s="104"/>
      <c r="D89" s="117" t="s">
        <v>459</v>
      </c>
      <c r="E89" s="118"/>
      <c r="F89" s="118"/>
      <c r="G89" s="118"/>
      <c r="H89" s="115"/>
      <c r="I89" s="115"/>
      <c r="J89" s="116"/>
      <c r="K89" s="111"/>
    </row>
    <row r="90" spans="2:11">
      <c r="B90" s="104"/>
      <c r="C90" s="104"/>
      <c r="D90" s="117" t="s">
        <v>460</v>
      </c>
      <c r="E90" s="118"/>
      <c r="F90" s="118"/>
      <c r="G90" s="118"/>
      <c r="H90" s="115"/>
      <c r="I90" s="115"/>
      <c r="J90" s="116"/>
      <c r="K90" s="111"/>
    </row>
    <row r="91" spans="2:11">
      <c r="B91" s="104"/>
      <c r="C91" s="104"/>
      <c r="D91" s="117" t="s">
        <v>461</v>
      </c>
      <c r="E91" s="118"/>
      <c r="F91" s="118"/>
      <c r="G91" s="118"/>
      <c r="H91" s="119"/>
      <c r="I91" s="115"/>
      <c r="J91" s="116"/>
      <c r="K91" s="111"/>
    </row>
    <row r="92" spans="2:11">
      <c r="B92" s="104"/>
      <c r="C92" s="104"/>
      <c r="D92" s="117" t="s">
        <v>462</v>
      </c>
      <c r="E92" s="118"/>
      <c r="F92" s="118"/>
      <c r="G92" s="118"/>
      <c r="H92" s="119"/>
      <c r="I92" s="115"/>
      <c r="J92" s="116"/>
      <c r="K92" s="111"/>
    </row>
    <row r="93" spans="2:11">
      <c r="B93" s="104"/>
      <c r="C93" s="104"/>
      <c r="D93" s="120" t="s">
        <v>3</v>
      </c>
      <c r="E93" s="20"/>
      <c r="F93" s="20"/>
      <c r="G93" s="20"/>
      <c r="H93" s="121"/>
      <c r="I93" s="121">
        <f>SUM(I84:I92)</f>
        <v>410567.25</v>
      </c>
      <c r="J93" s="121">
        <f>SUM(J84:J92)</f>
        <v>410567.25</v>
      </c>
      <c r="K93" s="111"/>
    </row>
    <row r="94" spans="2:11" ht="15.75" thickBot="1">
      <c r="B94" s="104"/>
      <c r="C94" s="122"/>
      <c r="D94" s="123" t="s">
        <v>463</v>
      </c>
      <c r="E94" s="124"/>
      <c r="F94" s="124"/>
      <c r="G94" s="124"/>
      <c r="H94" s="125"/>
      <c r="I94" s="125"/>
      <c r="J94" s="126"/>
      <c r="K94" s="111"/>
    </row>
    <row r="95" spans="2:11" ht="15.75" thickBot="1">
      <c r="B95" s="9"/>
      <c r="C95" s="21"/>
      <c r="D95" s="21"/>
      <c r="E95" s="21"/>
      <c r="F95" s="21"/>
      <c r="G95" s="21"/>
      <c r="H95" s="21"/>
      <c r="I95" s="21"/>
      <c r="J95" s="21"/>
      <c r="K95" s="10"/>
    </row>
    <row r="96" spans="2:11">
      <c r="B96" s="62"/>
      <c r="C96" s="127"/>
      <c r="D96" s="58" t="s">
        <v>464</v>
      </c>
      <c r="E96" s="128"/>
      <c r="F96" s="128"/>
      <c r="G96" s="58"/>
      <c r="H96" s="58"/>
      <c r="I96" s="58"/>
      <c r="J96" s="129"/>
      <c r="K96" s="130"/>
    </row>
    <row r="97" spans="2:11">
      <c r="B97" s="133"/>
      <c r="C97" s="133"/>
      <c r="D97" s="134"/>
      <c r="E97" s="223"/>
      <c r="F97" s="223"/>
      <c r="G97" s="223"/>
      <c r="H97" s="223"/>
      <c r="I97" s="223"/>
      <c r="J97" s="225" t="s">
        <v>437</v>
      </c>
      <c r="K97" s="137"/>
    </row>
    <row r="98" spans="2:11">
      <c r="B98" s="133"/>
      <c r="C98" s="133"/>
      <c r="D98" s="139" t="s">
        <v>465</v>
      </c>
      <c r="E98" s="140"/>
      <c r="F98" s="140"/>
      <c r="G98" s="140"/>
      <c r="H98" s="140"/>
      <c r="I98" s="141"/>
      <c r="J98" s="116">
        <v>54742.3</v>
      </c>
      <c r="K98" s="137"/>
    </row>
    <row r="99" spans="2:11">
      <c r="B99" s="133"/>
      <c r="C99" s="133"/>
      <c r="D99" s="142" t="s">
        <v>466</v>
      </c>
      <c r="E99" s="140"/>
      <c r="F99" s="140"/>
      <c r="G99" s="140"/>
      <c r="H99" s="140"/>
      <c r="I99" s="140"/>
      <c r="J99" s="116"/>
      <c r="K99" s="137"/>
    </row>
    <row r="100" spans="2:11">
      <c r="B100" s="133"/>
      <c r="C100" s="133"/>
      <c r="D100" s="143" t="s">
        <v>3</v>
      </c>
      <c r="E100" s="140"/>
      <c r="F100" s="140"/>
      <c r="G100" s="140"/>
      <c r="H100" s="140"/>
      <c r="I100" s="140"/>
      <c r="J100" s="116">
        <f>SUM(J98:J99)</f>
        <v>54742.3</v>
      </c>
      <c r="K100" s="137"/>
    </row>
    <row r="101" spans="2:11" ht="15.75" thickBot="1">
      <c r="B101" s="133"/>
      <c r="C101" s="144"/>
      <c r="D101" s="123" t="s">
        <v>467</v>
      </c>
      <c r="E101" s="123"/>
      <c r="F101" s="145"/>
      <c r="G101" s="145"/>
      <c r="H101" s="125"/>
      <c r="I101" s="125"/>
      <c r="J101" s="146"/>
      <c r="K101" s="137"/>
    </row>
    <row r="102" spans="2:11" ht="15.75" thickBot="1">
      <c r="B102" s="60"/>
      <c r="C102" s="61"/>
      <c r="D102" s="61"/>
      <c r="E102" s="61"/>
      <c r="F102" s="61"/>
      <c r="G102" s="61"/>
      <c r="H102" s="61"/>
      <c r="I102" s="61"/>
      <c r="J102" s="61"/>
      <c r="K102" s="59"/>
    </row>
    <row r="103" spans="2:11">
      <c r="B103" s="60"/>
      <c r="C103" s="4"/>
      <c r="D103" s="23" t="s">
        <v>468</v>
      </c>
      <c r="E103" s="6"/>
      <c r="F103" s="6"/>
      <c r="G103" s="6"/>
      <c r="H103" s="354" t="s">
        <v>437</v>
      </c>
      <c r="I103" s="355"/>
      <c r="J103" s="356"/>
      <c r="K103" s="59"/>
    </row>
    <row r="104" spans="2:11">
      <c r="B104" s="60"/>
      <c r="C104" s="60"/>
      <c r="D104" s="233" t="s">
        <v>469</v>
      </c>
      <c r="E104" s="148"/>
      <c r="F104" s="233"/>
      <c r="G104" s="149" t="s">
        <v>470</v>
      </c>
      <c r="H104" s="64" t="s">
        <v>444</v>
      </c>
      <c r="I104" s="64" t="s">
        <v>445</v>
      </c>
      <c r="J104" s="65" t="s">
        <v>446</v>
      </c>
      <c r="K104" s="59"/>
    </row>
    <row r="105" spans="2:11">
      <c r="B105" s="150"/>
      <c r="C105" s="150"/>
      <c r="D105" s="151" t="s">
        <v>471</v>
      </c>
      <c r="E105" s="233"/>
      <c r="F105" s="151"/>
      <c r="G105" s="266">
        <v>1</v>
      </c>
      <c r="H105" s="237">
        <v>1658090.56</v>
      </c>
      <c r="I105" s="152"/>
      <c r="J105" s="153"/>
      <c r="K105" s="154"/>
    </row>
    <row r="106" spans="2:11">
      <c r="B106" s="133"/>
      <c r="C106" s="133"/>
      <c r="D106" s="151" t="s">
        <v>472</v>
      </c>
      <c r="E106" s="151"/>
      <c r="F106" s="151"/>
      <c r="G106" s="266">
        <v>7</v>
      </c>
      <c r="H106" s="237">
        <v>613714.89</v>
      </c>
      <c r="I106" s="157"/>
      <c r="J106" s="158"/>
      <c r="K106" s="137"/>
    </row>
    <row r="107" spans="2:11">
      <c r="B107" s="133"/>
      <c r="C107" s="133"/>
      <c r="D107" s="151" t="s">
        <v>473</v>
      </c>
      <c r="E107" s="151"/>
      <c r="F107" s="151"/>
      <c r="G107" s="266"/>
      <c r="H107" s="156"/>
      <c r="I107" s="156"/>
      <c r="J107" s="116"/>
      <c r="K107" s="137"/>
    </row>
    <row r="108" spans="2:11">
      <c r="B108" s="133"/>
      <c r="C108" s="133"/>
      <c r="D108" s="151" t="s">
        <v>474</v>
      </c>
      <c r="E108" s="151"/>
      <c r="F108" s="151"/>
      <c r="G108" s="266">
        <v>2</v>
      </c>
      <c r="H108" s="156"/>
      <c r="I108" s="156"/>
      <c r="J108" s="116"/>
      <c r="K108" s="137"/>
    </row>
    <row r="109" spans="2:11">
      <c r="B109" s="133"/>
      <c r="C109" s="133"/>
      <c r="D109" s="159" t="s">
        <v>475</v>
      </c>
      <c r="E109" s="151"/>
      <c r="F109" s="151"/>
      <c r="G109" s="157"/>
      <c r="H109" s="237">
        <v>54742.3</v>
      </c>
      <c r="I109" s="157"/>
      <c r="J109" s="158"/>
      <c r="K109" s="137"/>
    </row>
    <row r="110" spans="2:11">
      <c r="B110" s="133"/>
      <c r="C110" s="133"/>
      <c r="D110" s="159" t="s">
        <v>476</v>
      </c>
      <c r="E110" s="151"/>
      <c r="F110" s="151"/>
      <c r="G110" s="157"/>
      <c r="H110" s="157"/>
      <c r="I110" s="156"/>
      <c r="J110" s="116">
        <v>410567.25</v>
      </c>
      <c r="K110" s="137"/>
    </row>
    <row r="111" spans="2:11">
      <c r="B111" s="133"/>
      <c r="C111" s="133"/>
      <c r="D111" s="159" t="s">
        <v>477</v>
      </c>
      <c r="E111" s="151"/>
      <c r="F111" s="151"/>
      <c r="G111" s="156"/>
      <c r="H111" s="157"/>
      <c r="I111" s="157"/>
      <c r="J111" s="116"/>
      <c r="K111" s="137"/>
    </row>
    <row r="112" spans="2:11">
      <c r="B112" s="133"/>
      <c r="C112" s="133"/>
      <c r="D112" s="160" t="s">
        <v>478</v>
      </c>
      <c r="E112" s="151"/>
      <c r="F112" s="160"/>
      <c r="G112" s="268"/>
      <c r="H112" s="268">
        <f>SUM(H105:H109)</f>
        <v>2326547.75</v>
      </c>
      <c r="I112" s="268">
        <f>I107+I108+I110</f>
        <v>0</v>
      </c>
      <c r="J112" s="236">
        <f>J107+J108+J110+J111</f>
        <v>410567.25</v>
      </c>
      <c r="K112" s="137"/>
    </row>
    <row r="113" spans="2:11" ht="15.75" thickBot="1">
      <c r="B113" s="133"/>
      <c r="C113" s="144"/>
      <c r="D113" s="161" t="s">
        <v>479</v>
      </c>
      <c r="E113" s="162"/>
      <c r="F113" s="161"/>
      <c r="G113" s="285">
        <v>10</v>
      </c>
      <c r="H113" s="357">
        <f>G112+H112+I112+J112</f>
        <v>2737115</v>
      </c>
      <c r="I113" s="358"/>
      <c r="J113" s="359"/>
      <c r="K113" s="137"/>
    </row>
    <row r="114" spans="2:11" ht="15.75" thickBot="1">
      <c r="B114" s="40"/>
      <c r="C114" s="41"/>
      <c r="D114" s="41"/>
      <c r="E114" s="41"/>
      <c r="F114" s="41"/>
      <c r="G114" s="41"/>
      <c r="H114" s="41"/>
      <c r="I114" s="41"/>
      <c r="J114" s="41"/>
      <c r="K114" s="42"/>
    </row>
  </sheetData>
  <mergeCells count="39">
    <mergeCell ref="I42:J42"/>
    <mergeCell ref="I43:J43"/>
    <mergeCell ref="I44:J44"/>
    <mergeCell ref="E45:F45"/>
    <mergeCell ref="E46:F46"/>
    <mergeCell ref="E47:F47"/>
    <mergeCell ref="E48:F48"/>
    <mergeCell ref="I45:J45"/>
    <mergeCell ref="I46:J46"/>
    <mergeCell ref="I47:J47"/>
    <mergeCell ref="I48:J48"/>
    <mergeCell ref="H103:J103"/>
    <mergeCell ref="H113:J113"/>
    <mergeCell ref="D66:J66"/>
    <mergeCell ref="D72:E72"/>
    <mergeCell ref="F72:F73"/>
    <mergeCell ref="G72:G73"/>
    <mergeCell ref="H72:J72"/>
    <mergeCell ref="D78:I78"/>
    <mergeCell ref="E49:F49"/>
    <mergeCell ref="I49:J49"/>
    <mergeCell ref="D60:E60"/>
    <mergeCell ref="F60:F61"/>
    <mergeCell ref="G60:G61"/>
    <mergeCell ref="H60:J60"/>
    <mergeCell ref="E41:F41"/>
    <mergeCell ref="I41:J41"/>
    <mergeCell ref="C3:J5"/>
    <mergeCell ref="D15:E15"/>
    <mergeCell ref="F15:F16"/>
    <mergeCell ref="G15:G16"/>
    <mergeCell ref="H15:H16"/>
    <mergeCell ref="I15:I16"/>
    <mergeCell ref="J15:J16"/>
    <mergeCell ref="D39:F39"/>
    <mergeCell ref="G39:G40"/>
    <mergeCell ref="H39:H40"/>
    <mergeCell ref="I39:J40"/>
    <mergeCell ref="E40:F40"/>
  </mergeCells>
  <pageMargins left="0.34" right="0.25" top="0.39" bottom="0.31" header="0.28999999999999998" footer="0.22"/>
  <pageSetup paperSize="9" scale="5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L70"/>
  <sheetViews>
    <sheetView showGridLines="0" workbookViewId="0">
      <selection activeCell="D17" sqref="D17"/>
    </sheetView>
  </sheetViews>
  <sheetFormatPr defaultColWidth="9.140625" defaultRowHeight="12.75"/>
  <cols>
    <col min="1" max="1" width="4.28515625" style="3" customWidth="1"/>
    <col min="2" max="2" width="2.7109375" style="3" customWidth="1"/>
    <col min="3" max="3" width="3.140625" style="3" customWidth="1"/>
    <col min="4" max="4" width="28.140625" style="3" customWidth="1"/>
    <col min="5" max="5" width="27.42578125" style="3" customWidth="1"/>
    <col min="6" max="6" width="16.7109375" style="3" customWidth="1"/>
    <col min="7" max="7" width="26.7109375" style="3" customWidth="1"/>
    <col min="8" max="8" width="19.28515625" style="3" customWidth="1"/>
    <col min="9" max="9" width="24.28515625" style="3" customWidth="1"/>
    <col min="10" max="10" width="21.42578125" style="3" customWidth="1"/>
    <col min="11" max="11" width="1.85546875" style="3" customWidth="1"/>
    <col min="12" max="16384" width="9.140625" style="3"/>
  </cols>
  <sheetData>
    <row r="1" spans="2:11" ht="13.5" thickBot="1"/>
    <row r="2" spans="2:11" s="8" customFormat="1" ht="24" customHeight="1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 ht="9.75" customHeight="1">
      <c r="B3" s="9"/>
      <c r="C3" s="395" t="s">
        <v>426</v>
      </c>
      <c r="D3" s="395"/>
      <c r="E3" s="395"/>
      <c r="F3" s="395"/>
      <c r="G3" s="395"/>
      <c r="H3" s="395"/>
      <c r="I3" s="395"/>
      <c r="J3" s="395"/>
      <c r="K3" s="10"/>
    </row>
    <row r="4" spans="2:11">
      <c r="B4" s="9"/>
      <c r="C4" s="395"/>
      <c r="D4" s="395"/>
      <c r="E4" s="395"/>
      <c r="F4" s="395"/>
      <c r="G4" s="395"/>
      <c r="H4" s="395"/>
      <c r="I4" s="395"/>
      <c r="J4" s="395"/>
      <c r="K4" s="10"/>
    </row>
    <row r="5" spans="2:11" ht="18" customHeight="1">
      <c r="B5" s="9"/>
      <c r="C5" s="395"/>
      <c r="D5" s="395"/>
      <c r="E5" s="395"/>
      <c r="F5" s="395"/>
      <c r="G5" s="395"/>
      <c r="H5" s="395"/>
      <c r="I5" s="395"/>
      <c r="J5" s="395"/>
      <c r="K5" s="10"/>
    </row>
    <row r="6" spans="2:11" ht="17.25" customHeight="1">
      <c r="B6" s="9"/>
      <c r="C6" s="11"/>
      <c r="D6" s="11"/>
      <c r="E6" s="11"/>
      <c r="F6" s="11"/>
      <c r="G6" s="11"/>
      <c r="H6" s="11"/>
      <c r="I6" s="11"/>
      <c r="J6" s="11"/>
      <c r="K6" s="10"/>
    </row>
    <row r="7" spans="2:11" s="14" customFormat="1">
      <c r="B7" s="12"/>
      <c r="C7" s="13" t="s">
        <v>0</v>
      </c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 s="14" customFormat="1">
      <c r="B8" s="12"/>
      <c r="C8" s="13" t="s">
        <v>1</v>
      </c>
      <c r="E8" s="18" t="s">
        <v>5</v>
      </c>
      <c r="F8" s="13"/>
      <c r="G8" s="16" t="s">
        <v>428</v>
      </c>
      <c r="H8" s="19" t="s">
        <v>557</v>
      </c>
      <c r="I8" s="16"/>
      <c r="J8" s="13"/>
      <c r="K8" s="17"/>
    </row>
    <row r="9" spans="2:11" s="14" customFormat="1">
      <c r="B9" s="12"/>
      <c r="C9" s="396" t="s">
        <v>514</v>
      </c>
      <c r="D9" s="396"/>
      <c r="E9" s="397">
        <v>1919327</v>
      </c>
      <c r="G9" s="16" t="s">
        <v>430</v>
      </c>
      <c r="H9" s="20" t="s">
        <v>558</v>
      </c>
      <c r="I9" s="16"/>
      <c r="J9" s="13"/>
      <c r="K9" s="17"/>
    </row>
    <row r="10" spans="2:11" s="14" customFormat="1" ht="16.5" customHeight="1">
      <c r="B10" s="12"/>
      <c r="C10" s="396"/>
      <c r="D10" s="396"/>
      <c r="E10" s="398"/>
      <c r="F10" s="13" t="s">
        <v>429</v>
      </c>
      <c r="G10" s="16" t="s">
        <v>431</v>
      </c>
      <c r="H10" s="20">
        <v>173</v>
      </c>
      <c r="I10" s="16"/>
      <c r="J10" s="13"/>
      <c r="K10" s="17"/>
    </row>
    <row r="11" spans="2:11" s="14" customFormat="1">
      <c r="B11" s="12"/>
      <c r="C11" s="13"/>
      <c r="D11" s="13"/>
      <c r="E11" s="13"/>
      <c r="F11" s="13"/>
      <c r="G11" s="16" t="s">
        <v>432</v>
      </c>
      <c r="H11" s="20">
        <v>100104510</v>
      </c>
      <c r="I11" s="16"/>
      <c r="J11" s="13"/>
      <c r="K11" s="17"/>
    </row>
    <row r="12" spans="2:11" ht="7.5" customHeight="1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 s="21" customFormat="1">
      <c r="B13" s="9"/>
      <c r="C13" s="22"/>
      <c r="D13" s="23" t="s">
        <v>515</v>
      </c>
      <c r="E13" s="24"/>
      <c r="F13" s="24"/>
      <c r="G13" s="24"/>
      <c r="H13" s="24"/>
      <c r="I13" s="24"/>
      <c r="J13" s="25"/>
      <c r="K13" s="10"/>
    </row>
    <row r="14" spans="2:11" ht="4.1500000000000004" customHeight="1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 ht="14.25" customHeight="1">
      <c r="B15" s="9"/>
      <c r="C15" s="9"/>
      <c r="D15" s="341" t="s">
        <v>434</v>
      </c>
      <c r="E15" s="342"/>
      <c r="F15" s="338" t="s">
        <v>518</v>
      </c>
      <c r="G15" s="334" t="s">
        <v>481</v>
      </c>
      <c r="H15" s="336" t="s">
        <v>482</v>
      </c>
      <c r="I15" s="399" t="s">
        <v>519</v>
      </c>
      <c r="J15" s="360" t="s">
        <v>437</v>
      </c>
      <c r="K15" s="10"/>
    </row>
    <row r="16" spans="2:11" ht="33.75" customHeight="1">
      <c r="B16" s="9"/>
      <c r="C16" s="9"/>
      <c r="D16" s="26" t="s">
        <v>521</v>
      </c>
      <c r="E16" s="182" t="s">
        <v>522</v>
      </c>
      <c r="F16" s="339"/>
      <c r="G16" s="335"/>
      <c r="H16" s="337"/>
      <c r="I16" s="400"/>
      <c r="J16" s="361"/>
      <c r="K16" s="10"/>
    </row>
    <row r="17" spans="2:11" ht="26.25" customHeight="1">
      <c r="B17" s="9"/>
      <c r="C17" s="9"/>
      <c r="D17" s="241" t="s">
        <v>691</v>
      </c>
      <c r="E17" s="242" t="s">
        <v>673</v>
      </c>
      <c r="F17" s="181">
        <v>1837</v>
      </c>
      <c r="G17" s="28" t="s">
        <v>587</v>
      </c>
      <c r="H17" s="28" t="s">
        <v>693</v>
      </c>
      <c r="I17" s="29" t="s">
        <v>694</v>
      </c>
      <c r="J17" s="259">
        <v>1593041.41</v>
      </c>
      <c r="K17" s="10"/>
    </row>
    <row r="18" spans="2:11" ht="15" customHeight="1">
      <c r="B18" s="9"/>
      <c r="C18" s="9"/>
      <c r="D18" s="241"/>
      <c r="E18" s="242"/>
      <c r="F18" s="29"/>
      <c r="G18" s="28"/>
      <c r="H18" s="28"/>
      <c r="I18" s="29"/>
      <c r="J18" s="259"/>
      <c r="K18" s="10"/>
    </row>
    <row r="19" spans="2:11" ht="15" customHeight="1">
      <c r="B19" s="9"/>
      <c r="C19" s="9"/>
      <c r="D19" s="241"/>
      <c r="E19" s="242"/>
      <c r="F19" s="29"/>
      <c r="G19" s="28"/>
      <c r="H19" s="28"/>
      <c r="I19" s="29"/>
      <c r="J19" s="259"/>
      <c r="K19" s="10"/>
    </row>
    <row r="20" spans="2:11" ht="15" customHeight="1">
      <c r="B20" s="9"/>
      <c r="C20" s="9"/>
      <c r="D20" s="241"/>
      <c r="E20" s="242"/>
      <c r="F20" s="29"/>
      <c r="G20" s="28"/>
      <c r="H20" s="28"/>
      <c r="I20" s="29"/>
      <c r="J20" s="259"/>
      <c r="K20" s="10"/>
    </row>
    <row r="21" spans="2:11" ht="15" customHeight="1">
      <c r="B21" s="9"/>
      <c r="C21" s="9"/>
      <c r="D21" s="241"/>
      <c r="E21" s="242"/>
      <c r="F21" s="29"/>
      <c r="G21" s="28"/>
      <c r="H21" s="28"/>
      <c r="I21" s="29"/>
      <c r="J21" s="259"/>
      <c r="K21" s="10"/>
    </row>
    <row r="22" spans="2:11" ht="15" customHeight="1">
      <c r="B22" s="9"/>
      <c r="C22" s="9"/>
      <c r="D22" s="241"/>
      <c r="E22" s="242"/>
      <c r="F22" s="28"/>
      <c r="G22" s="28"/>
      <c r="H22" s="29"/>
      <c r="I22" s="181"/>
      <c r="J22" s="260"/>
      <c r="K22" s="10"/>
    </row>
    <row r="23" spans="2:11" ht="15" customHeight="1" thickBot="1">
      <c r="B23" s="9"/>
      <c r="C23" s="9"/>
      <c r="D23" s="248" t="s">
        <v>692</v>
      </c>
      <c r="E23" s="250">
        <v>1</v>
      </c>
      <c r="F23" s="250">
        <f>SUM(F17:F22)</f>
        <v>1837</v>
      </c>
      <c r="G23" s="261"/>
      <c r="H23" s="262"/>
      <c r="I23" s="263"/>
      <c r="J23" s="264">
        <f>SUM(J17:J22)</f>
        <v>1593041.41</v>
      </c>
      <c r="K23" s="10"/>
    </row>
    <row r="24" spans="2:11">
      <c r="B24" s="9"/>
      <c r="C24" s="9"/>
      <c r="D24" s="3" t="s">
        <v>520</v>
      </c>
      <c r="E24" s="21"/>
      <c r="F24" s="21"/>
      <c r="G24" s="21"/>
      <c r="H24" s="21"/>
      <c r="I24" s="21"/>
      <c r="J24" s="10"/>
      <c r="K24" s="10"/>
    </row>
    <row r="25" spans="2:11">
      <c r="B25" s="9"/>
      <c r="C25" s="9"/>
      <c r="D25" s="3" t="s">
        <v>533</v>
      </c>
      <c r="E25" s="21"/>
      <c r="F25" s="21"/>
      <c r="G25" s="21"/>
      <c r="H25" s="21"/>
      <c r="I25" s="21"/>
      <c r="J25" s="10"/>
      <c r="K25" s="10"/>
    </row>
    <row r="26" spans="2:11">
      <c r="B26" s="9"/>
      <c r="C26" s="9"/>
      <c r="D26" s="183" t="s">
        <v>523</v>
      </c>
      <c r="E26" s="21"/>
      <c r="F26" s="21"/>
      <c r="G26" s="21"/>
      <c r="H26" s="21"/>
      <c r="I26" s="21"/>
      <c r="J26" s="10"/>
      <c r="K26" s="10"/>
    </row>
    <row r="27" spans="2:11">
      <c r="B27" s="9"/>
      <c r="C27" s="9"/>
      <c r="D27" s="21" t="s">
        <v>524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39" t="s">
        <v>511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39" t="s">
        <v>534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525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526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527</v>
      </c>
      <c r="E32" s="37"/>
      <c r="F32" s="37"/>
      <c r="G32" s="37"/>
      <c r="H32" s="37"/>
      <c r="I32" s="37"/>
      <c r="J32" s="38"/>
      <c r="K32" s="10"/>
    </row>
    <row r="33" spans="2:12">
      <c r="B33" s="9"/>
      <c r="C33" s="9"/>
      <c r="D33" s="21" t="s">
        <v>528</v>
      </c>
      <c r="E33" s="37"/>
      <c r="F33" s="37"/>
      <c r="G33" s="37"/>
      <c r="H33" s="37"/>
      <c r="I33" s="37"/>
      <c r="J33" s="38"/>
      <c r="K33" s="10"/>
    </row>
    <row r="34" spans="2:12">
      <c r="B34" s="9"/>
      <c r="C34" s="9"/>
      <c r="D34" s="21" t="s">
        <v>529</v>
      </c>
      <c r="E34" s="37"/>
      <c r="F34" s="37"/>
      <c r="G34" s="37"/>
      <c r="H34" s="37"/>
      <c r="I34" s="37"/>
      <c r="J34" s="38"/>
      <c r="K34" s="10"/>
    </row>
    <row r="35" spans="2:12">
      <c r="B35" s="9"/>
      <c r="C35" s="9"/>
      <c r="D35" s="21" t="s">
        <v>530</v>
      </c>
      <c r="E35" s="37"/>
      <c r="F35" s="37"/>
      <c r="G35" s="37"/>
      <c r="H35" s="37"/>
      <c r="I35" s="37"/>
      <c r="J35" s="38"/>
      <c r="K35" s="10"/>
    </row>
    <row r="36" spans="2:12">
      <c r="B36" s="9"/>
      <c r="C36" s="9"/>
      <c r="D36" s="21" t="s">
        <v>531</v>
      </c>
      <c r="E36" s="37"/>
      <c r="F36" s="37"/>
      <c r="G36" s="37"/>
      <c r="H36" s="37"/>
      <c r="I36" s="37"/>
      <c r="J36" s="38"/>
      <c r="K36" s="10"/>
    </row>
    <row r="37" spans="2:12">
      <c r="B37" s="9"/>
      <c r="C37" s="9"/>
      <c r="D37" s="21" t="s">
        <v>535</v>
      </c>
      <c r="E37" s="37"/>
      <c r="F37" s="37"/>
      <c r="G37" s="37"/>
      <c r="H37" s="37"/>
      <c r="I37" s="37"/>
      <c r="J37" s="38"/>
      <c r="K37" s="10"/>
    </row>
    <row r="38" spans="2:12" ht="13.5" thickBot="1">
      <c r="B38" s="9"/>
      <c r="C38" s="9"/>
      <c r="D38" s="21"/>
      <c r="E38" s="37"/>
      <c r="F38" s="37"/>
      <c r="G38" s="37"/>
      <c r="H38" s="37"/>
      <c r="I38" s="37"/>
      <c r="J38" s="38"/>
      <c r="K38" s="10"/>
    </row>
    <row r="39" spans="2:12" ht="15" customHeight="1" thickBot="1">
      <c r="B39" s="9"/>
      <c r="C39" s="103"/>
      <c r="D39" s="103"/>
      <c r="E39" s="103"/>
      <c r="F39" s="103"/>
      <c r="G39" s="103"/>
      <c r="H39" s="103"/>
      <c r="I39" s="103"/>
      <c r="J39" s="103"/>
      <c r="K39" s="59"/>
      <c r="L39" s="21"/>
    </row>
    <row r="40" spans="2:12" s="112" customFormat="1" ht="38.25">
      <c r="B40" s="104"/>
      <c r="C40" s="105"/>
      <c r="D40" s="106" t="s">
        <v>516</v>
      </c>
      <c r="E40" s="107"/>
      <c r="F40" s="107"/>
      <c r="G40" s="108"/>
      <c r="H40" s="109" t="s">
        <v>449</v>
      </c>
      <c r="I40" s="109" t="s">
        <v>450</v>
      </c>
      <c r="J40" s="110" t="s">
        <v>451</v>
      </c>
      <c r="K40" s="111"/>
    </row>
    <row r="41" spans="2:12" s="112" customFormat="1" ht="17.25" customHeight="1">
      <c r="B41" s="104"/>
      <c r="C41" s="104"/>
      <c r="D41" s="113" t="s">
        <v>452</v>
      </c>
      <c r="E41" s="114"/>
      <c r="F41" s="114"/>
      <c r="G41" s="114"/>
      <c r="H41" s="115"/>
      <c r="I41" s="115"/>
      <c r="J41" s="116"/>
      <c r="K41" s="111"/>
    </row>
    <row r="42" spans="2:12" s="112" customFormat="1" ht="17.25" customHeight="1">
      <c r="B42" s="104"/>
      <c r="C42" s="104"/>
      <c r="D42" s="113" t="s">
        <v>453</v>
      </c>
      <c r="E42" s="114"/>
      <c r="F42" s="114"/>
      <c r="G42" s="114"/>
      <c r="H42" s="115"/>
      <c r="I42" s="115"/>
      <c r="J42" s="116"/>
      <c r="K42" s="111"/>
    </row>
    <row r="43" spans="2:12" s="112" customFormat="1" ht="17.25" customHeight="1">
      <c r="B43" s="104"/>
      <c r="C43" s="104"/>
      <c r="D43" s="117" t="s">
        <v>454</v>
      </c>
      <c r="E43" s="118"/>
      <c r="F43" s="118"/>
      <c r="G43" s="118"/>
      <c r="H43" s="115"/>
      <c r="I43" s="115">
        <v>209774.05</v>
      </c>
      <c r="J43" s="115">
        <v>209774.05</v>
      </c>
      <c r="K43" s="111"/>
    </row>
    <row r="44" spans="2:12" s="112" customFormat="1" ht="17.25" customHeight="1">
      <c r="B44" s="104"/>
      <c r="C44" s="104"/>
      <c r="D44" s="113" t="s">
        <v>455</v>
      </c>
      <c r="E44" s="114"/>
      <c r="F44" s="114"/>
      <c r="G44" s="114"/>
      <c r="H44" s="115"/>
      <c r="I44" s="115">
        <v>62500</v>
      </c>
      <c r="J44" s="116">
        <v>62500</v>
      </c>
      <c r="K44" s="111"/>
    </row>
    <row r="45" spans="2:12" s="112" customFormat="1" ht="17.25" customHeight="1">
      <c r="B45" s="104"/>
      <c r="C45" s="104"/>
      <c r="D45" s="113" t="s">
        <v>456</v>
      </c>
      <c r="E45" s="114"/>
      <c r="F45" s="114"/>
      <c r="G45" s="114"/>
      <c r="H45" s="115"/>
      <c r="I45" s="115">
        <v>3125</v>
      </c>
      <c r="J45" s="116">
        <v>3125</v>
      </c>
      <c r="K45" s="111"/>
    </row>
    <row r="46" spans="2:12" s="112" customFormat="1" ht="17.25" customHeight="1">
      <c r="B46" s="104"/>
      <c r="C46" s="104"/>
      <c r="D46" s="117" t="s">
        <v>457</v>
      </c>
      <c r="E46" s="118"/>
      <c r="F46" s="118"/>
      <c r="G46" s="118"/>
      <c r="H46" s="115"/>
      <c r="I46" s="115">
        <v>12500</v>
      </c>
      <c r="J46" s="116">
        <v>12500</v>
      </c>
      <c r="K46" s="111"/>
    </row>
    <row r="47" spans="2:12" s="112" customFormat="1" ht="17.25" customHeight="1">
      <c r="B47" s="104"/>
      <c r="C47" s="104"/>
      <c r="D47" s="117" t="s">
        <v>458</v>
      </c>
      <c r="E47" s="118"/>
      <c r="F47" s="118"/>
      <c r="G47" s="118"/>
      <c r="H47" s="115"/>
      <c r="I47" s="115"/>
      <c r="J47" s="116"/>
      <c r="K47" s="111"/>
    </row>
    <row r="48" spans="2:12" s="112" customFormat="1" ht="17.25" customHeight="1">
      <c r="B48" s="104"/>
      <c r="C48" s="104"/>
      <c r="D48" s="117" t="s">
        <v>459</v>
      </c>
      <c r="E48" s="118"/>
      <c r="F48" s="118"/>
      <c r="G48" s="118"/>
      <c r="H48" s="115"/>
      <c r="I48" s="115"/>
      <c r="J48" s="116"/>
      <c r="K48" s="111"/>
    </row>
    <row r="49" spans="2:12" s="112" customFormat="1" ht="17.25" customHeight="1">
      <c r="B49" s="104"/>
      <c r="C49" s="104"/>
      <c r="D49" s="117" t="s">
        <v>460</v>
      </c>
      <c r="E49" s="118"/>
      <c r="F49" s="118"/>
      <c r="G49" s="118"/>
      <c r="H49" s="115"/>
      <c r="I49" s="115"/>
      <c r="J49" s="116"/>
      <c r="K49" s="111"/>
    </row>
    <row r="50" spans="2:12" s="112" customFormat="1" ht="17.25" customHeight="1">
      <c r="B50" s="104"/>
      <c r="C50" s="104"/>
      <c r="D50" s="117" t="s">
        <v>461</v>
      </c>
      <c r="E50" s="118"/>
      <c r="F50" s="118"/>
      <c r="G50" s="118"/>
      <c r="H50" s="119"/>
      <c r="I50" s="115"/>
      <c r="J50" s="116"/>
      <c r="K50" s="111"/>
    </row>
    <row r="51" spans="2:12" s="112" customFormat="1" ht="17.25" customHeight="1">
      <c r="B51" s="104"/>
      <c r="C51" s="104"/>
      <c r="D51" s="117" t="s">
        <v>462</v>
      </c>
      <c r="E51" s="118"/>
      <c r="F51" s="118"/>
      <c r="G51" s="118"/>
      <c r="H51" s="119"/>
      <c r="I51" s="115"/>
      <c r="J51" s="116"/>
      <c r="K51" s="111"/>
    </row>
    <row r="52" spans="2:12" s="112" customFormat="1" ht="17.25" customHeight="1">
      <c r="B52" s="104"/>
      <c r="C52" s="104"/>
      <c r="D52" s="120" t="s">
        <v>3</v>
      </c>
      <c r="E52" s="20"/>
      <c r="F52" s="20"/>
      <c r="G52" s="20"/>
      <c r="H52" s="121"/>
      <c r="I52" s="121">
        <f>SUM(I41:I51)</f>
        <v>287899.05</v>
      </c>
      <c r="J52" s="121">
        <f>SUM(J43:J51)</f>
        <v>287899.05</v>
      </c>
      <c r="K52" s="111"/>
    </row>
    <row r="53" spans="2:12" s="112" customFormat="1" ht="15" customHeight="1" thickBot="1">
      <c r="B53" s="104"/>
      <c r="C53" s="122"/>
      <c r="D53" s="123" t="s">
        <v>463</v>
      </c>
      <c r="E53" s="124"/>
      <c r="F53" s="124"/>
      <c r="G53" s="124"/>
      <c r="H53" s="125"/>
      <c r="I53" s="125"/>
      <c r="J53" s="126"/>
      <c r="K53" s="111"/>
    </row>
    <row r="54" spans="2:12" ht="15.75" customHeight="1" thickBot="1">
      <c r="B54" s="9"/>
      <c r="C54" s="21"/>
      <c r="D54" s="21"/>
      <c r="E54" s="21"/>
      <c r="F54" s="21"/>
      <c r="G54" s="21"/>
      <c r="H54" s="21"/>
      <c r="I54" s="21"/>
      <c r="J54" s="21"/>
      <c r="K54" s="10"/>
      <c r="L54" s="21"/>
    </row>
    <row r="55" spans="2:12" s="132" customFormat="1">
      <c r="B55" s="62"/>
      <c r="C55" s="127"/>
      <c r="D55" s="58" t="s">
        <v>517</v>
      </c>
      <c r="E55" s="128"/>
      <c r="F55" s="128"/>
      <c r="G55" s="58"/>
      <c r="H55" s="58"/>
      <c r="I55" s="58"/>
      <c r="J55" s="129"/>
      <c r="K55" s="130"/>
      <c r="L55" s="131"/>
    </row>
    <row r="56" spans="2:12" s="138" customFormat="1" ht="17.25" customHeight="1">
      <c r="B56" s="133"/>
      <c r="C56" s="133"/>
      <c r="D56" s="134"/>
      <c r="E56" s="135"/>
      <c r="F56" s="135"/>
      <c r="G56" s="135"/>
      <c r="H56" s="135"/>
      <c r="I56" s="135"/>
      <c r="J56" s="136" t="s">
        <v>437</v>
      </c>
      <c r="K56" s="137"/>
      <c r="L56" s="134"/>
    </row>
    <row r="57" spans="2:12" s="138" customFormat="1" ht="17.25" customHeight="1">
      <c r="B57" s="133"/>
      <c r="C57" s="133"/>
      <c r="D57" s="139" t="s">
        <v>465</v>
      </c>
      <c r="E57" s="140"/>
      <c r="F57" s="140"/>
      <c r="G57" s="140"/>
      <c r="H57" s="140"/>
      <c r="I57" s="141"/>
      <c r="J57" s="116">
        <v>38386.54</v>
      </c>
      <c r="K57" s="137"/>
      <c r="L57" s="134"/>
    </row>
    <row r="58" spans="2:12" s="138" customFormat="1" ht="17.25" customHeight="1">
      <c r="B58" s="133"/>
      <c r="C58" s="133"/>
      <c r="D58" s="142" t="s">
        <v>466</v>
      </c>
      <c r="E58" s="140"/>
      <c r="F58" s="140"/>
      <c r="G58" s="140"/>
      <c r="H58" s="140"/>
      <c r="I58" s="140"/>
      <c r="J58" s="116"/>
      <c r="K58" s="137"/>
      <c r="L58" s="134"/>
    </row>
    <row r="59" spans="2:12" s="138" customFormat="1" ht="14.25" customHeight="1">
      <c r="B59" s="133"/>
      <c r="C59" s="133"/>
      <c r="D59" s="143" t="s">
        <v>3</v>
      </c>
      <c r="E59" s="140"/>
      <c r="F59" s="140"/>
      <c r="G59" s="140"/>
      <c r="H59" s="140"/>
      <c r="I59" s="140"/>
      <c r="J59" s="116">
        <f>SUM(J57:J58)</f>
        <v>38386.54</v>
      </c>
      <c r="K59" s="137"/>
      <c r="L59" s="134"/>
    </row>
    <row r="60" spans="2:12" s="138" customFormat="1" ht="14.25" customHeight="1" thickBot="1">
      <c r="B60" s="133"/>
      <c r="C60" s="144"/>
      <c r="D60" s="123" t="s">
        <v>467</v>
      </c>
      <c r="E60" s="123"/>
      <c r="F60" s="145"/>
      <c r="G60" s="145"/>
      <c r="H60" s="125"/>
      <c r="I60" s="125"/>
      <c r="J60" s="146"/>
      <c r="K60" s="137"/>
    </row>
    <row r="61" spans="2:12" s="8" customFormat="1" ht="15" customHeight="1" thickBot="1">
      <c r="B61" s="60"/>
      <c r="C61" s="61"/>
      <c r="D61" s="61"/>
      <c r="E61" s="61"/>
      <c r="F61" s="61"/>
      <c r="G61" s="61"/>
      <c r="H61" s="61"/>
      <c r="I61" s="61"/>
      <c r="J61" s="61"/>
      <c r="K61" s="59"/>
      <c r="L61" s="61"/>
    </row>
    <row r="62" spans="2:12" s="8" customFormat="1" ht="15" customHeight="1">
      <c r="B62" s="60"/>
      <c r="C62" s="4"/>
      <c r="D62" s="23" t="s">
        <v>468</v>
      </c>
      <c r="E62" s="6"/>
      <c r="F62" s="6"/>
      <c r="G62" s="6"/>
      <c r="H62" s="354" t="s">
        <v>437</v>
      </c>
      <c r="I62" s="355"/>
      <c r="J62" s="356"/>
      <c r="K62" s="59"/>
      <c r="L62" s="61"/>
    </row>
    <row r="63" spans="2:12" s="8" customFormat="1" ht="17.25" customHeight="1">
      <c r="B63" s="60"/>
      <c r="C63" s="60"/>
      <c r="D63" s="164" t="s">
        <v>469</v>
      </c>
      <c r="E63" s="187"/>
      <c r="F63" s="188"/>
      <c r="G63" s="149" t="s">
        <v>470</v>
      </c>
      <c r="H63" s="64" t="s">
        <v>444</v>
      </c>
      <c r="I63" s="64" t="s">
        <v>445</v>
      </c>
      <c r="J63" s="65" t="s">
        <v>446</v>
      </c>
      <c r="K63" s="59"/>
      <c r="L63" s="61"/>
    </row>
    <row r="64" spans="2:12" s="155" customFormat="1" ht="17.25" customHeight="1">
      <c r="B64" s="150"/>
      <c r="C64" s="150"/>
      <c r="D64" s="139" t="s">
        <v>532</v>
      </c>
      <c r="E64" s="165"/>
      <c r="F64" s="141"/>
      <c r="G64" s="266">
        <v>1</v>
      </c>
      <c r="H64" s="307">
        <v>1593041.41</v>
      </c>
      <c r="I64" s="152"/>
      <c r="J64" s="153"/>
      <c r="K64" s="154"/>
      <c r="L64" s="16"/>
    </row>
    <row r="65" spans="2:12" s="138" customFormat="1" ht="17.25" customHeight="1">
      <c r="B65" s="133"/>
      <c r="C65" s="133"/>
      <c r="D65" s="184" t="s">
        <v>475</v>
      </c>
      <c r="E65" s="140"/>
      <c r="F65" s="141"/>
      <c r="G65" s="157"/>
      <c r="H65" s="237">
        <v>38386.54</v>
      </c>
      <c r="I65" s="157"/>
      <c r="J65" s="158"/>
      <c r="K65" s="137"/>
      <c r="L65" s="134"/>
    </row>
    <row r="66" spans="2:12" s="138" customFormat="1" ht="17.25" customHeight="1">
      <c r="B66" s="133"/>
      <c r="C66" s="133"/>
      <c r="D66" s="184" t="s">
        <v>476</v>
      </c>
      <c r="E66" s="140"/>
      <c r="F66" s="141"/>
      <c r="G66" s="157"/>
      <c r="H66" s="157"/>
      <c r="I66" s="156"/>
      <c r="J66" s="116">
        <v>287899.05</v>
      </c>
      <c r="K66" s="137"/>
      <c r="L66" s="134"/>
    </row>
    <row r="67" spans="2:12" s="138" customFormat="1" ht="17.25" customHeight="1">
      <c r="B67" s="133"/>
      <c r="C67" s="133"/>
      <c r="D67" s="184" t="s">
        <v>477</v>
      </c>
      <c r="E67" s="140"/>
      <c r="F67" s="141"/>
      <c r="G67" s="156"/>
      <c r="H67" s="157"/>
      <c r="I67" s="157"/>
      <c r="J67" s="116"/>
      <c r="K67" s="137"/>
      <c r="L67" s="134"/>
    </row>
    <row r="68" spans="2:12" s="138" customFormat="1" ht="17.25" customHeight="1">
      <c r="B68" s="133"/>
      <c r="C68" s="133"/>
      <c r="D68" s="185" t="s">
        <v>478</v>
      </c>
      <c r="E68" s="140"/>
      <c r="F68" s="189"/>
      <c r="G68" s="268"/>
      <c r="H68" s="268">
        <f>H65+H64</f>
        <v>1631427.95</v>
      </c>
      <c r="I68" s="268">
        <f>I66</f>
        <v>0</v>
      </c>
      <c r="J68" s="236">
        <f>J67+J66</f>
        <v>287899.05</v>
      </c>
      <c r="K68" s="137"/>
      <c r="L68" s="134"/>
    </row>
    <row r="69" spans="2:12" s="138" customFormat="1" ht="17.25" customHeight="1" thickBot="1">
      <c r="B69" s="133"/>
      <c r="C69" s="144"/>
      <c r="D69" s="186" t="s">
        <v>479</v>
      </c>
      <c r="E69" s="190"/>
      <c r="F69" s="191"/>
      <c r="G69" s="285">
        <v>1</v>
      </c>
      <c r="H69" s="357">
        <f>G68+H68+I68+J68</f>
        <v>1919327</v>
      </c>
      <c r="I69" s="358"/>
      <c r="J69" s="359"/>
      <c r="K69" s="137"/>
      <c r="L69" s="134"/>
    </row>
    <row r="70" spans="2:12" ht="13.5" thickBot="1">
      <c r="B70" s="40"/>
      <c r="C70" s="41"/>
      <c r="D70" s="41"/>
      <c r="E70" s="41"/>
      <c r="F70" s="41"/>
      <c r="G70" s="41"/>
      <c r="H70" s="41"/>
      <c r="I70" s="41"/>
      <c r="J70" s="41"/>
      <c r="K70" s="42"/>
      <c r="L70" s="21"/>
    </row>
  </sheetData>
  <mergeCells count="11">
    <mergeCell ref="H69:J69"/>
    <mergeCell ref="C9:D10"/>
    <mergeCell ref="E9:E10"/>
    <mergeCell ref="F15:F16"/>
    <mergeCell ref="I15:I16"/>
    <mergeCell ref="J15:J16"/>
    <mergeCell ref="C3:J5"/>
    <mergeCell ref="D15:E15"/>
    <mergeCell ref="G15:G16"/>
    <mergeCell ref="H15:H16"/>
    <mergeCell ref="H62:J62"/>
  </mergeCells>
  <printOptions horizontalCentered="1"/>
  <pageMargins left="0.23622047244094491" right="0.23622047244094491" top="0.6692913385826772" bottom="0.31496062992125984" header="0.43307086614173229" footer="0.31496062992125984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1:K70"/>
  <sheetViews>
    <sheetView topLeftCell="A49" workbookViewId="0">
      <selection activeCell="E17" sqref="E17:E18"/>
    </sheetView>
  </sheetViews>
  <sheetFormatPr defaultRowHeight="15"/>
  <cols>
    <col min="2" max="2" width="2.7109375" customWidth="1"/>
    <col min="3" max="3" width="1.5703125" customWidth="1"/>
    <col min="4" max="4" width="24.140625" customWidth="1"/>
    <col min="5" max="5" width="27.7109375" customWidth="1"/>
    <col min="6" max="6" width="26" customWidth="1"/>
    <col min="7" max="7" width="27.42578125" customWidth="1"/>
    <col min="8" max="8" width="22.42578125" customWidth="1"/>
    <col min="9" max="9" width="22.140625" customWidth="1"/>
    <col min="10" max="10" width="17.42578125" customWidth="1"/>
    <col min="11" max="11" width="2.2851562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95" t="s">
        <v>426</v>
      </c>
      <c r="D3" s="395"/>
      <c r="E3" s="395"/>
      <c r="F3" s="395"/>
      <c r="G3" s="395"/>
      <c r="H3" s="395"/>
      <c r="I3" s="395"/>
      <c r="J3" s="395"/>
      <c r="K3" s="10"/>
    </row>
    <row r="4" spans="2:11">
      <c r="B4" s="9"/>
      <c r="C4" s="395"/>
      <c r="D4" s="395"/>
      <c r="E4" s="395"/>
      <c r="F4" s="395"/>
      <c r="G4" s="395"/>
      <c r="H4" s="395"/>
      <c r="I4" s="395"/>
      <c r="J4" s="395"/>
      <c r="K4" s="10"/>
    </row>
    <row r="5" spans="2:11">
      <c r="B5" s="9"/>
      <c r="C5" s="395"/>
      <c r="D5" s="395"/>
      <c r="E5" s="395"/>
      <c r="F5" s="395"/>
      <c r="G5" s="395"/>
      <c r="H5" s="395"/>
      <c r="I5" s="395"/>
      <c r="J5" s="395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9</v>
      </c>
      <c r="F8" s="13"/>
      <c r="G8" s="16" t="s">
        <v>428</v>
      </c>
      <c r="H8" s="19" t="s">
        <v>559</v>
      </c>
      <c r="I8" s="16"/>
      <c r="J8" s="13"/>
      <c r="K8" s="17"/>
    </row>
    <row r="9" spans="2:11" ht="25.5" customHeight="1">
      <c r="B9" s="12"/>
      <c r="C9" s="396" t="s">
        <v>514</v>
      </c>
      <c r="D9" s="396"/>
      <c r="E9" s="397">
        <v>1818339</v>
      </c>
      <c r="F9" s="14"/>
      <c r="G9" s="16" t="s">
        <v>430</v>
      </c>
      <c r="H9" s="20" t="s">
        <v>560</v>
      </c>
      <c r="I9" s="16"/>
      <c r="J9" s="13"/>
      <c r="K9" s="17"/>
    </row>
    <row r="10" spans="2:11">
      <c r="B10" s="12"/>
      <c r="C10" s="396"/>
      <c r="D10" s="396"/>
      <c r="E10" s="398"/>
      <c r="F10" s="13" t="s">
        <v>429</v>
      </c>
      <c r="G10" s="16" t="s">
        <v>431</v>
      </c>
      <c r="H10" s="20">
        <v>479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5890068909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515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41" t="s">
        <v>434</v>
      </c>
      <c r="E15" s="342"/>
      <c r="F15" s="336" t="s">
        <v>518</v>
      </c>
      <c r="G15" s="334" t="s">
        <v>481</v>
      </c>
      <c r="H15" s="336" t="s">
        <v>482</v>
      </c>
      <c r="I15" s="399" t="s">
        <v>519</v>
      </c>
      <c r="J15" s="360" t="s">
        <v>437</v>
      </c>
      <c r="K15" s="10"/>
    </row>
    <row r="16" spans="2:11" ht="25.5">
      <c r="B16" s="9"/>
      <c r="C16" s="9"/>
      <c r="D16" s="229" t="s">
        <v>521</v>
      </c>
      <c r="E16" s="182" t="s">
        <v>522</v>
      </c>
      <c r="F16" s="337"/>
      <c r="G16" s="335"/>
      <c r="H16" s="337"/>
      <c r="I16" s="400"/>
      <c r="J16" s="361"/>
      <c r="K16" s="10"/>
    </row>
    <row r="17" spans="2:11" ht="26.25">
      <c r="B17" s="9"/>
      <c r="C17" s="9"/>
      <c r="D17" s="241" t="s">
        <v>617</v>
      </c>
      <c r="E17" s="241" t="s">
        <v>663</v>
      </c>
      <c r="F17" s="181">
        <v>1550</v>
      </c>
      <c r="G17" s="28" t="s">
        <v>619</v>
      </c>
      <c r="H17" s="28" t="s">
        <v>620</v>
      </c>
      <c r="I17" s="29" t="s">
        <v>622</v>
      </c>
      <c r="J17" s="259">
        <v>686009.75</v>
      </c>
      <c r="K17" s="10"/>
    </row>
    <row r="18" spans="2:11" ht="39">
      <c r="B18" s="9"/>
      <c r="C18" s="9"/>
      <c r="D18" s="241" t="s">
        <v>616</v>
      </c>
      <c r="E18" s="241" t="s">
        <v>664</v>
      </c>
      <c r="F18" s="181">
        <v>2322</v>
      </c>
      <c r="G18" s="28" t="s">
        <v>619</v>
      </c>
      <c r="H18" s="28" t="s">
        <v>621</v>
      </c>
      <c r="I18" s="29" t="s">
        <v>623</v>
      </c>
      <c r="J18" s="259">
        <v>823211.62</v>
      </c>
      <c r="K18" s="10"/>
    </row>
    <row r="19" spans="2:11">
      <c r="B19" s="9"/>
      <c r="C19" s="9"/>
      <c r="D19" s="241"/>
      <c r="E19" s="242"/>
      <c r="F19" s="181"/>
      <c r="G19" s="28"/>
      <c r="H19" s="28"/>
      <c r="I19" s="29"/>
      <c r="J19" s="259"/>
      <c r="K19" s="10"/>
    </row>
    <row r="20" spans="2:11">
      <c r="B20" s="9"/>
      <c r="C20" s="9"/>
      <c r="D20" s="241"/>
      <c r="E20" s="242"/>
      <c r="F20" s="181"/>
      <c r="G20" s="28"/>
      <c r="H20" s="28"/>
      <c r="I20" s="29"/>
      <c r="J20" s="259"/>
      <c r="K20" s="10"/>
    </row>
    <row r="21" spans="2:11">
      <c r="B21" s="9"/>
      <c r="C21" s="9"/>
      <c r="D21" s="241"/>
      <c r="E21" s="242"/>
      <c r="F21" s="181"/>
      <c r="G21" s="28"/>
      <c r="H21" s="28"/>
      <c r="I21" s="29"/>
      <c r="J21" s="259"/>
      <c r="K21" s="10"/>
    </row>
    <row r="22" spans="2:11">
      <c r="B22" s="9"/>
      <c r="C22" s="9"/>
      <c r="D22" s="27"/>
      <c r="E22" s="28"/>
      <c r="F22" s="181"/>
      <c r="G22" s="28"/>
      <c r="H22" s="29"/>
      <c r="I22" s="181"/>
      <c r="J22" s="260"/>
      <c r="K22" s="10"/>
    </row>
    <row r="23" spans="2:11" ht="15.75" thickBot="1">
      <c r="B23" s="9"/>
      <c r="C23" s="9"/>
      <c r="D23" s="248" t="s">
        <v>618</v>
      </c>
      <c r="E23" s="250">
        <v>2</v>
      </c>
      <c r="F23" s="250">
        <f>SUM(F17:F22)</f>
        <v>3872</v>
      </c>
      <c r="G23" s="261"/>
      <c r="H23" s="262"/>
      <c r="I23" s="263"/>
      <c r="J23" s="264">
        <f>SUM(J17:J22)</f>
        <v>1509221.37</v>
      </c>
      <c r="K23" s="10"/>
    </row>
    <row r="24" spans="2:11">
      <c r="B24" s="9"/>
      <c r="C24" s="9"/>
      <c r="D24" s="3" t="s">
        <v>520</v>
      </c>
      <c r="E24" s="21"/>
      <c r="F24" s="21"/>
      <c r="G24" s="21"/>
      <c r="H24" s="21"/>
      <c r="I24" s="21"/>
      <c r="J24" s="10"/>
      <c r="K24" s="10"/>
    </row>
    <row r="25" spans="2:11">
      <c r="B25" s="9"/>
      <c r="C25" s="9"/>
      <c r="D25" s="3" t="s">
        <v>533</v>
      </c>
      <c r="E25" s="21"/>
      <c r="F25" s="21"/>
      <c r="G25" s="21"/>
      <c r="H25" s="21"/>
      <c r="I25" s="21"/>
      <c r="J25" s="10"/>
      <c r="K25" s="10"/>
    </row>
    <row r="26" spans="2:11">
      <c r="B26" s="9"/>
      <c r="C26" s="9"/>
      <c r="D26" s="183" t="s">
        <v>523</v>
      </c>
      <c r="E26" s="21"/>
      <c r="F26" s="21"/>
      <c r="G26" s="21"/>
      <c r="H26" s="21"/>
      <c r="I26" s="21"/>
      <c r="J26" s="10"/>
      <c r="K26" s="10"/>
    </row>
    <row r="27" spans="2:11">
      <c r="B27" s="9"/>
      <c r="C27" s="9"/>
      <c r="D27" s="21" t="s">
        <v>524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39" t="s">
        <v>511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39" t="s">
        <v>534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525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526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527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528</v>
      </c>
      <c r="E33" s="37"/>
      <c r="F33" s="37"/>
      <c r="G33" s="37"/>
      <c r="H33" s="37"/>
      <c r="I33" s="37"/>
      <c r="J33" s="38"/>
      <c r="K33" s="10"/>
    </row>
    <row r="34" spans="2:11">
      <c r="B34" s="9"/>
      <c r="C34" s="9"/>
      <c r="D34" s="21" t="s">
        <v>529</v>
      </c>
      <c r="E34" s="37"/>
      <c r="F34" s="37"/>
      <c r="G34" s="37"/>
      <c r="H34" s="37"/>
      <c r="I34" s="37"/>
      <c r="J34" s="38"/>
      <c r="K34" s="10"/>
    </row>
    <row r="35" spans="2:11">
      <c r="B35" s="9"/>
      <c r="C35" s="9"/>
      <c r="D35" s="21" t="s">
        <v>530</v>
      </c>
      <c r="E35" s="37"/>
      <c r="F35" s="37"/>
      <c r="G35" s="37"/>
      <c r="H35" s="37"/>
      <c r="I35" s="37"/>
      <c r="J35" s="38"/>
      <c r="K35" s="10"/>
    </row>
    <row r="36" spans="2:11">
      <c r="B36" s="9"/>
      <c r="C36" s="9"/>
      <c r="D36" s="21" t="s">
        <v>531</v>
      </c>
      <c r="E36" s="37"/>
      <c r="F36" s="37"/>
      <c r="G36" s="37"/>
      <c r="H36" s="37"/>
      <c r="I36" s="37"/>
      <c r="J36" s="38"/>
      <c r="K36" s="10"/>
    </row>
    <row r="37" spans="2:11">
      <c r="B37" s="9"/>
      <c r="C37" s="9"/>
      <c r="D37" s="21" t="s">
        <v>535</v>
      </c>
      <c r="E37" s="37"/>
      <c r="F37" s="37"/>
      <c r="G37" s="37"/>
      <c r="H37" s="37"/>
      <c r="I37" s="37"/>
      <c r="J37" s="38"/>
      <c r="K37" s="10"/>
    </row>
    <row r="38" spans="2:11" ht="15.75" thickBot="1">
      <c r="B38" s="9"/>
      <c r="C38" s="9"/>
      <c r="D38" s="21"/>
      <c r="E38" s="37"/>
      <c r="F38" s="37"/>
      <c r="G38" s="37"/>
      <c r="H38" s="37"/>
      <c r="I38" s="37"/>
      <c r="J38" s="38"/>
      <c r="K38" s="10"/>
    </row>
    <row r="39" spans="2:11" ht="15.75" thickBot="1">
      <c r="B39" s="9"/>
      <c r="C39" s="103"/>
      <c r="D39" s="103"/>
      <c r="E39" s="103"/>
      <c r="F39" s="103"/>
      <c r="G39" s="103"/>
      <c r="H39" s="103"/>
      <c r="I39" s="103"/>
      <c r="J39" s="103"/>
      <c r="K39" s="59"/>
    </row>
    <row r="40" spans="2:11" ht="38.25">
      <c r="B40" s="104"/>
      <c r="C40" s="105"/>
      <c r="D40" s="106" t="s">
        <v>516</v>
      </c>
      <c r="E40" s="107"/>
      <c r="F40" s="107"/>
      <c r="G40" s="108"/>
      <c r="H40" s="227" t="s">
        <v>449</v>
      </c>
      <c r="I40" s="227" t="s">
        <v>450</v>
      </c>
      <c r="J40" s="110" t="s">
        <v>451</v>
      </c>
      <c r="K40" s="111"/>
    </row>
    <row r="41" spans="2:11">
      <c r="B41" s="104"/>
      <c r="C41" s="104"/>
      <c r="D41" s="113" t="s">
        <v>452</v>
      </c>
      <c r="E41" s="114"/>
      <c r="F41" s="114"/>
      <c r="G41" s="114"/>
      <c r="H41" s="115"/>
      <c r="I41" s="238"/>
      <c r="J41" s="238"/>
      <c r="K41" s="111"/>
    </row>
    <row r="42" spans="2:11">
      <c r="B42" s="104"/>
      <c r="C42" s="104"/>
      <c r="D42" s="113" t="s">
        <v>453</v>
      </c>
      <c r="E42" s="114"/>
      <c r="F42" s="114"/>
      <c r="G42" s="114"/>
      <c r="H42" s="115"/>
      <c r="I42" s="238"/>
      <c r="J42" s="238"/>
      <c r="K42" s="111"/>
    </row>
    <row r="43" spans="2:11">
      <c r="B43" s="104"/>
      <c r="C43" s="104"/>
      <c r="D43" s="117" t="s">
        <v>454</v>
      </c>
      <c r="E43" s="118"/>
      <c r="F43" s="118"/>
      <c r="G43" s="118"/>
      <c r="H43" s="115"/>
      <c r="I43" s="238">
        <v>194625.85</v>
      </c>
      <c r="J43" s="238">
        <v>194625.85</v>
      </c>
      <c r="K43" s="111"/>
    </row>
    <row r="44" spans="2:11">
      <c r="B44" s="104"/>
      <c r="C44" s="104"/>
      <c r="D44" s="113" t="s">
        <v>455</v>
      </c>
      <c r="E44" s="114"/>
      <c r="F44" s="114"/>
      <c r="G44" s="114"/>
      <c r="H44" s="115"/>
      <c r="I44" s="115">
        <v>62500</v>
      </c>
      <c r="J44" s="116">
        <v>62500</v>
      </c>
      <c r="K44" s="111"/>
    </row>
    <row r="45" spans="2:11">
      <c r="B45" s="104"/>
      <c r="C45" s="104"/>
      <c r="D45" s="113" t="s">
        <v>456</v>
      </c>
      <c r="E45" s="114"/>
      <c r="F45" s="114"/>
      <c r="G45" s="114"/>
      <c r="H45" s="115"/>
      <c r="I45" s="115">
        <v>3125</v>
      </c>
      <c r="J45" s="116">
        <v>3125</v>
      </c>
      <c r="K45" s="111"/>
    </row>
    <row r="46" spans="2:11">
      <c r="B46" s="104"/>
      <c r="C46" s="104"/>
      <c r="D46" s="117" t="s">
        <v>457</v>
      </c>
      <c r="E46" s="118"/>
      <c r="F46" s="118"/>
      <c r="G46" s="118"/>
      <c r="H46" s="115"/>
      <c r="I46" s="115">
        <v>12500</v>
      </c>
      <c r="J46" s="116">
        <v>12500</v>
      </c>
      <c r="K46" s="111"/>
    </row>
    <row r="47" spans="2:11">
      <c r="B47" s="104"/>
      <c r="C47" s="104"/>
      <c r="D47" s="117" t="s">
        <v>458</v>
      </c>
      <c r="E47" s="118"/>
      <c r="F47" s="118"/>
      <c r="G47" s="118"/>
      <c r="H47" s="115"/>
      <c r="I47" s="238"/>
      <c r="J47" s="238"/>
      <c r="K47" s="111"/>
    </row>
    <row r="48" spans="2:11">
      <c r="B48" s="104"/>
      <c r="C48" s="104"/>
      <c r="D48" s="117" t="s">
        <v>459</v>
      </c>
      <c r="E48" s="118"/>
      <c r="F48" s="118"/>
      <c r="G48" s="118"/>
      <c r="H48" s="115"/>
      <c r="I48" s="238"/>
      <c r="J48" s="238"/>
      <c r="K48" s="111"/>
    </row>
    <row r="49" spans="2:11">
      <c r="B49" s="104"/>
      <c r="C49" s="104"/>
      <c r="D49" s="117" t="s">
        <v>460</v>
      </c>
      <c r="E49" s="118"/>
      <c r="F49" s="118"/>
      <c r="G49" s="118"/>
      <c r="H49" s="115"/>
      <c r="I49" s="238"/>
      <c r="J49" s="238"/>
      <c r="K49" s="111"/>
    </row>
    <row r="50" spans="2:11">
      <c r="B50" s="104"/>
      <c r="C50" s="104"/>
      <c r="D50" s="117" t="s">
        <v>461</v>
      </c>
      <c r="E50" s="118"/>
      <c r="F50" s="118"/>
      <c r="G50" s="118"/>
      <c r="H50" s="119"/>
      <c r="I50" s="238"/>
      <c r="J50" s="238"/>
      <c r="K50" s="111"/>
    </row>
    <row r="51" spans="2:11">
      <c r="B51" s="104"/>
      <c r="C51" s="104"/>
      <c r="D51" s="117" t="s">
        <v>462</v>
      </c>
      <c r="E51" s="118"/>
      <c r="F51" s="118"/>
      <c r="G51" s="118"/>
      <c r="H51" s="119"/>
      <c r="I51" s="238"/>
      <c r="J51" s="238"/>
      <c r="K51" s="111"/>
    </row>
    <row r="52" spans="2:11">
      <c r="B52" s="104"/>
      <c r="C52" s="104"/>
      <c r="D52" s="120" t="s">
        <v>3</v>
      </c>
      <c r="E52" s="20"/>
      <c r="F52" s="20"/>
      <c r="G52" s="20"/>
      <c r="H52" s="121"/>
      <c r="I52" s="238">
        <f>SUM(I43:I51)</f>
        <v>272750.84999999998</v>
      </c>
      <c r="J52" s="238">
        <f>SUM(J43:J51)</f>
        <v>272750.84999999998</v>
      </c>
      <c r="K52" s="111"/>
    </row>
    <row r="53" spans="2:11" ht="15.75" thickBot="1">
      <c r="B53" s="104"/>
      <c r="C53" s="122"/>
      <c r="D53" s="123" t="s">
        <v>463</v>
      </c>
      <c r="E53" s="124"/>
      <c r="F53" s="124"/>
      <c r="G53" s="124"/>
      <c r="H53" s="125"/>
      <c r="I53" s="125"/>
      <c r="J53" s="126"/>
      <c r="K53" s="111"/>
    </row>
    <row r="54" spans="2:11" ht="15.75" thickBot="1">
      <c r="B54" s="9"/>
      <c r="C54" s="21"/>
      <c r="D54" s="21"/>
      <c r="E54" s="21"/>
      <c r="F54" s="21"/>
      <c r="G54" s="21"/>
      <c r="H54" s="21"/>
      <c r="I54" s="21"/>
      <c r="J54" s="21"/>
      <c r="K54" s="10"/>
    </row>
    <row r="55" spans="2:11">
      <c r="B55" s="62"/>
      <c r="C55" s="127"/>
      <c r="D55" s="58" t="s">
        <v>517</v>
      </c>
      <c r="E55" s="128"/>
      <c r="F55" s="128"/>
      <c r="G55" s="58"/>
      <c r="H55" s="58"/>
      <c r="I55" s="58"/>
      <c r="J55" s="129"/>
      <c r="K55" s="130"/>
    </row>
    <row r="56" spans="2:11">
      <c r="B56" s="133"/>
      <c r="C56" s="133"/>
      <c r="D56" s="134"/>
      <c r="E56" s="223"/>
      <c r="F56" s="223"/>
      <c r="G56" s="223"/>
      <c r="H56" s="223"/>
      <c r="I56" s="223"/>
      <c r="J56" s="225" t="s">
        <v>437</v>
      </c>
      <c r="K56" s="137"/>
    </row>
    <row r="57" spans="2:11">
      <c r="B57" s="133"/>
      <c r="C57" s="133"/>
      <c r="D57" s="139" t="s">
        <v>465</v>
      </c>
      <c r="E57" s="140"/>
      <c r="F57" s="140"/>
      <c r="G57" s="140"/>
      <c r="H57" s="140"/>
      <c r="I57" s="141"/>
      <c r="J57" s="116">
        <v>36366.78</v>
      </c>
      <c r="K57" s="137"/>
    </row>
    <row r="58" spans="2:11">
      <c r="B58" s="133"/>
      <c r="C58" s="133"/>
      <c r="D58" s="142" t="s">
        <v>466</v>
      </c>
      <c r="E58" s="140"/>
      <c r="F58" s="140"/>
      <c r="G58" s="140"/>
      <c r="H58" s="140"/>
      <c r="I58" s="140"/>
      <c r="J58" s="116"/>
      <c r="K58" s="137"/>
    </row>
    <row r="59" spans="2:11">
      <c r="B59" s="133"/>
      <c r="C59" s="133"/>
      <c r="D59" s="143" t="s">
        <v>3</v>
      </c>
      <c r="E59" s="140"/>
      <c r="F59" s="140"/>
      <c r="G59" s="140"/>
      <c r="H59" s="140"/>
      <c r="I59" s="140"/>
      <c r="J59" s="116">
        <f>SUM(J57:J58)</f>
        <v>36366.78</v>
      </c>
      <c r="K59" s="137"/>
    </row>
    <row r="60" spans="2:11" ht="15.75" thickBot="1">
      <c r="B60" s="133"/>
      <c r="C60" s="144"/>
      <c r="D60" s="123" t="s">
        <v>467</v>
      </c>
      <c r="E60" s="123"/>
      <c r="F60" s="145"/>
      <c r="G60" s="145"/>
      <c r="H60" s="125"/>
      <c r="I60" s="125"/>
      <c r="J60" s="146"/>
      <c r="K60" s="137"/>
    </row>
    <row r="61" spans="2:11" ht="15.75" thickBot="1">
      <c r="B61" s="60"/>
      <c r="C61" s="61"/>
      <c r="D61" s="61"/>
      <c r="E61" s="61"/>
      <c r="F61" s="61"/>
      <c r="G61" s="61"/>
      <c r="H61" s="61"/>
      <c r="I61" s="61"/>
      <c r="J61" s="61"/>
      <c r="K61" s="59"/>
    </row>
    <row r="62" spans="2:11">
      <c r="B62" s="60"/>
      <c r="C62" s="4"/>
      <c r="D62" s="23" t="s">
        <v>468</v>
      </c>
      <c r="E62" s="6"/>
      <c r="F62" s="6"/>
      <c r="G62" s="6"/>
      <c r="H62" s="354" t="s">
        <v>437</v>
      </c>
      <c r="I62" s="355"/>
      <c r="J62" s="356"/>
      <c r="K62" s="59"/>
    </row>
    <row r="63" spans="2:11">
      <c r="B63" s="60"/>
      <c r="C63" s="60"/>
      <c r="D63" s="164" t="s">
        <v>469</v>
      </c>
      <c r="E63" s="187"/>
      <c r="F63" s="188"/>
      <c r="G63" s="149" t="s">
        <v>470</v>
      </c>
      <c r="H63" s="64" t="s">
        <v>444</v>
      </c>
      <c r="I63" s="64" t="s">
        <v>445</v>
      </c>
      <c r="J63" s="65" t="s">
        <v>446</v>
      </c>
      <c r="K63" s="59"/>
    </row>
    <row r="64" spans="2:11">
      <c r="B64" s="150"/>
      <c r="C64" s="150"/>
      <c r="D64" s="139" t="s">
        <v>532</v>
      </c>
      <c r="E64" s="165"/>
      <c r="F64" s="141"/>
      <c r="G64" s="266">
        <v>2</v>
      </c>
      <c r="H64" s="307">
        <v>1509221.37</v>
      </c>
      <c r="I64" s="152"/>
      <c r="J64" s="153"/>
      <c r="K64" s="154"/>
    </row>
    <row r="65" spans="2:11">
      <c r="B65" s="133"/>
      <c r="C65" s="133"/>
      <c r="D65" s="184" t="s">
        <v>475</v>
      </c>
      <c r="E65" s="140"/>
      <c r="F65" s="141"/>
      <c r="G65" s="157"/>
      <c r="H65" s="307">
        <v>36366.78</v>
      </c>
      <c r="I65" s="157"/>
      <c r="J65" s="158"/>
      <c r="K65" s="137"/>
    </row>
    <row r="66" spans="2:11">
      <c r="B66" s="133"/>
      <c r="C66" s="133"/>
      <c r="D66" s="184" t="s">
        <v>476</v>
      </c>
      <c r="E66" s="140"/>
      <c r="F66" s="141"/>
      <c r="G66" s="157"/>
      <c r="H66" s="157"/>
      <c r="I66" s="156"/>
      <c r="J66" s="116">
        <v>272750.84999999998</v>
      </c>
      <c r="K66" s="137"/>
    </row>
    <row r="67" spans="2:11">
      <c r="B67" s="133"/>
      <c r="C67" s="133"/>
      <c r="D67" s="184" t="s">
        <v>477</v>
      </c>
      <c r="E67" s="140"/>
      <c r="F67" s="141"/>
      <c r="G67" s="156"/>
      <c r="H67" s="157"/>
      <c r="I67" s="157"/>
      <c r="J67" s="116"/>
      <c r="K67" s="137"/>
    </row>
    <row r="68" spans="2:11">
      <c r="B68" s="133"/>
      <c r="C68" s="133"/>
      <c r="D68" s="185" t="s">
        <v>478</v>
      </c>
      <c r="E68" s="140"/>
      <c r="F68" s="189"/>
      <c r="G68" s="115"/>
      <c r="H68" s="268">
        <f>H65+H64</f>
        <v>1545588.1500000001</v>
      </c>
      <c r="I68" s="268">
        <f>I66</f>
        <v>0</v>
      </c>
      <c r="J68" s="236">
        <f>J67+J66</f>
        <v>272750.84999999998</v>
      </c>
      <c r="K68" s="137"/>
    </row>
    <row r="69" spans="2:11" ht="15.75" thickBot="1">
      <c r="B69" s="133"/>
      <c r="C69" s="144"/>
      <c r="D69" s="186" t="s">
        <v>479</v>
      </c>
      <c r="E69" s="190"/>
      <c r="F69" s="191"/>
      <c r="G69" s="285">
        <v>2</v>
      </c>
      <c r="H69" s="357">
        <f>G68+H68+I68+J68</f>
        <v>1818339</v>
      </c>
      <c r="I69" s="358"/>
      <c r="J69" s="359"/>
      <c r="K69" s="137"/>
    </row>
    <row r="70" spans="2:11" ht="15.75" thickBot="1">
      <c r="B70" s="40"/>
      <c r="C70" s="41"/>
      <c r="D70" s="41"/>
      <c r="E70" s="41"/>
      <c r="F70" s="41"/>
      <c r="G70" s="41"/>
      <c r="H70" s="41"/>
      <c r="I70" s="41"/>
      <c r="J70" s="41"/>
      <c r="K70" s="42"/>
    </row>
  </sheetData>
  <mergeCells count="11">
    <mergeCell ref="H62:J62"/>
    <mergeCell ref="H69:J69"/>
    <mergeCell ref="C3:J5"/>
    <mergeCell ref="C9:D10"/>
    <mergeCell ref="E9:E10"/>
    <mergeCell ref="D15:E15"/>
    <mergeCell ref="F15:F16"/>
    <mergeCell ref="G15:G16"/>
    <mergeCell ref="H15:H16"/>
    <mergeCell ref="I15:I16"/>
    <mergeCell ref="J15:J16"/>
  </mergeCells>
  <pageMargins left="0.31496062992125984" right="0.27559055118110237" top="0.43307086614173229" bottom="0.35433070866141736" header="0.31496062992125984" footer="0.19685039370078741"/>
  <pageSetup paperSize="9" scale="5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K70"/>
  <sheetViews>
    <sheetView topLeftCell="A55" workbookViewId="0">
      <selection activeCell="D17" sqref="D17:D19"/>
    </sheetView>
  </sheetViews>
  <sheetFormatPr defaultRowHeight="15"/>
  <cols>
    <col min="2" max="2" width="1.85546875" customWidth="1"/>
    <col min="3" max="3" width="3" customWidth="1"/>
    <col min="4" max="4" width="24.28515625" customWidth="1"/>
    <col min="5" max="6" width="26.7109375" customWidth="1"/>
    <col min="7" max="7" width="25.85546875" customWidth="1"/>
    <col min="8" max="8" width="21.28515625" customWidth="1"/>
    <col min="9" max="9" width="20.85546875" customWidth="1"/>
    <col min="10" max="10" width="19.85546875" customWidth="1"/>
    <col min="11" max="11" width="2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95" t="s">
        <v>426</v>
      </c>
      <c r="D3" s="395"/>
      <c r="E3" s="395"/>
      <c r="F3" s="395"/>
      <c r="G3" s="395"/>
      <c r="H3" s="395"/>
      <c r="I3" s="395"/>
      <c r="J3" s="395"/>
      <c r="K3" s="10"/>
    </row>
    <row r="4" spans="2:11">
      <c r="B4" s="9"/>
      <c r="C4" s="395"/>
      <c r="D4" s="395"/>
      <c r="E4" s="395"/>
      <c r="F4" s="395"/>
      <c r="G4" s="395"/>
      <c r="H4" s="395"/>
      <c r="I4" s="395"/>
      <c r="J4" s="395"/>
      <c r="K4" s="10"/>
    </row>
    <row r="5" spans="2:11">
      <c r="B5" s="9"/>
      <c r="C5" s="395"/>
      <c r="D5" s="395"/>
      <c r="E5" s="395"/>
      <c r="F5" s="395"/>
      <c r="G5" s="395"/>
      <c r="H5" s="395"/>
      <c r="I5" s="395"/>
      <c r="J5" s="395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561</v>
      </c>
      <c r="F8" s="13"/>
      <c r="G8" s="16" t="s">
        <v>428</v>
      </c>
      <c r="H8" s="19" t="s">
        <v>562</v>
      </c>
      <c r="I8" s="16"/>
      <c r="J8" s="13"/>
      <c r="K8" s="17"/>
    </row>
    <row r="9" spans="2:11">
      <c r="B9" s="12"/>
      <c r="C9" s="396" t="s">
        <v>514</v>
      </c>
      <c r="D9" s="396"/>
      <c r="E9" s="397">
        <v>2522913</v>
      </c>
      <c r="F9" s="14"/>
      <c r="G9" s="16" t="s">
        <v>430</v>
      </c>
      <c r="H9" s="20" t="s">
        <v>563</v>
      </c>
      <c r="I9" s="16"/>
      <c r="J9" s="13"/>
      <c r="K9" s="17"/>
    </row>
    <row r="10" spans="2:11" ht="23.25" customHeight="1">
      <c r="B10" s="12"/>
      <c r="C10" s="396"/>
      <c r="D10" s="396"/>
      <c r="E10" s="398"/>
      <c r="F10" s="13" t="s">
        <v>429</v>
      </c>
      <c r="G10" s="16" t="s">
        <v>431</v>
      </c>
      <c r="H10" s="20">
        <v>351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5890032159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515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41" t="s">
        <v>434</v>
      </c>
      <c r="E15" s="342"/>
      <c r="F15" s="336" t="s">
        <v>518</v>
      </c>
      <c r="G15" s="334" t="s">
        <v>481</v>
      </c>
      <c r="H15" s="336" t="s">
        <v>482</v>
      </c>
      <c r="I15" s="399" t="s">
        <v>519</v>
      </c>
      <c r="J15" s="360" t="s">
        <v>437</v>
      </c>
      <c r="K15" s="10"/>
    </row>
    <row r="16" spans="2:11" ht="25.5">
      <c r="B16" s="9"/>
      <c r="C16" s="9"/>
      <c r="D16" s="234" t="s">
        <v>521</v>
      </c>
      <c r="E16" s="182" t="s">
        <v>522</v>
      </c>
      <c r="F16" s="337"/>
      <c r="G16" s="335"/>
      <c r="H16" s="337"/>
      <c r="I16" s="400"/>
      <c r="J16" s="361"/>
      <c r="K16" s="10"/>
    </row>
    <row r="17" spans="2:11" ht="30" customHeight="1">
      <c r="B17" s="9"/>
      <c r="C17" s="9"/>
      <c r="D17" s="241" t="s">
        <v>643</v>
      </c>
      <c r="E17" s="241" t="s">
        <v>669</v>
      </c>
      <c r="F17" s="181">
        <v>2148</v>
      </c>
      <c r="G17" s="28" t="s">
        <v>625</v>
      </c>
      <c r="H17" s="28" t="s">
        <v>646</v>
      </c>
      <c r="I17" s="312" t="s">
        <v>699</v>
      </c>
      <c r="J17" s="259">
        <v>533224.71</v>
      </c>
      <c r="K17" s="10"/>
    </row>
    <row r="18" spans="2:11" ht="39">
      <c r="B18" s="9"/>
      <c r="C18" s="9"/>
      <c r="D18" s="241" t="s">
        <v>644</v>
      </c>
      <c r="E18" s="241" t="s">
        <v>670</v>
      </c>
      <c r="F18" s="181">
        <v>2156</v>
      </c>
      <c r="G18" s="28" t="s">
        <v>625</v>
      </c>
      <c r="H18" s="28" t="s">
        <v>647</v>
      </c>
      <c r="I18" s="312" t="s">
        <v>700</v>
      </c>
      <c r="J18" s="259">
        <v>1066449.3700000001</v>
      </c>
      <c r="K18" s="10"/>
    </row>
    <row r="19" spans="2:11" ht="26.25">
      <c r="B19" s="9"/>
      <c r="C19" s="9"/>
      <c r="D19" s="241" t="s">
        <v>645</v>
      </c>
      <c r="E19" s="241" t="s">
        <v>671</v>
      </c>
      <c r="F19" s="181">
        <v>1741</v>
      </c>
      <c r="G19" s="28" t="s">
        <v>625</v>
      </c>
      <c r="H19" s="28" t="s">
        <v>648</v>
      </c>
      <c r="I19" s="312" t="s">
        <v>701</v>
      </c>
      <c r="J19" s="259">
        <v>494343.71</v>
      </c>
      <c r="K19" s="10"/>
    </row>
    <row r="20" spans="2:11">
      <c r="B20" s="9"/>
      <c r="C20" s="9"/>
      <c r="D20" s="241"/>
      <c r="E20" s="242"/>
      <c r="F20" s="181"/>
      <c r="G20" s="28"/>
      <c r="H20" s="28"/>
      <c r="I20" s="29"/>
      <c r="J20" s="259"/>
      <c r="K20" s="10"/>
    </row>
    <row r="21" spans="2:11">
      <c r="B21" s="9"/>
      <c r="C21" s="9"/>
      <c r="D21" s="241"/>
      <c r="E21" s="242"/>
      <c r="F21" s="181"/>
      <c r="G21" s="28"/>
      <c r="H21" s="28"/>
      <c r="I21" s="29"/>
      <c r="J21" s="259"/>
      <c r="K21" s="10"/>
    </row>
    <row r="22" spans="2:11">
      <c r="B22" s="9"/>
      <c r="C22" s="9"/>
      <c r="D22" s="241"/>
      <c r="E22" s="242"/>
      <c r="F22" s="181"/>
      <c r="G22" s="28"/>
      <c r="H22" s="29"/>
      <c r="I22" s="181"/>
      <c r="J22" s="260"/>
      <c r="K22" s="10"/>
    </row>
    <row r="23" spans="2:11" ht="15.75" thickBot="1">
      <c r="B23" s="9"/>
      <c r="C23" s="9"/>
      <c r="D23" s="253" t="s">
        <v>661</v>
      </c>
      <c r="E23" s="254">
        <v>3</v>
      </c>
      <c r="F23" s="250">
        <f>SUM(F17:F22)</f>
        <v>6045</v>
      </c>
      <c r="G23" s="261"/>
      <c r="H23" s="262"/>
      <c r="I23" s="263"/>
      <c r="J23" s="264">
        <f>SUM(J17:J22)</f>
        <v>2094017.79</v>
      </c>
      <c r="K23" s="10"/>
    </row>
    <row r="24" spans="2:11">
      <c r="B24" s="9"/>
      <c r="C24" s="9"/>
      <c r="D24" s="3" t="s">
        <v>520</v>
      </c>
      <c r="E24" s="21"/>
      <c r="F24" s="21"/>
      <c r="G24" s="21"/>
      <c r="H24" s="21"/>
      <c r="I24" s="21"/>
      <c r="J24" s="10"/>
      <c r="K24" s="10"/>
    </row>
    <row r="25" spans="2:11">
      <c r="B25" s="9"/>
      <c r="C25" s="9"/>
      <c r="D25" s="3" t="s">
        <v>533</v>
      </c>
      <c r="E25" s="21"/>
      <c r="F25" s="21"/>
      <c r="G25" s="21"/>
      <c r="H25" s="21"/>
      <c r="I25" s="21"/>
      <c r="J25" s="10"/>
      <c r="K25" s="10"/>
    </row>
    <row r="26" spans="2:11">
      <c r="B26" s="9"/>
      <c r="C26" s="9"/>
      <c r="D26" s="183" t="s">
        <v>523</v>
      </c>
      <c r="E26" s="21"/>
      <c r="F26" s="21"/>
      <c r="G26" s="21"/>
      <c r="H26" s="21"/>
      <c r="I26" s="21"/>
      <c r="J26" s="10"/>
      <c r="K26" s="10"/>
    </row>
    <row r="27" spans="2:11">
      <c r="B27" s="9"/>
      <c r="C27" s="9"/>
      <c r="D27" s="21" t="s">
        <v>524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39" t="s">
        <v>511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39" t="s">
        <v>534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525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526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527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528</v>
      </c>
      <c r="E33" s="37"/>
      <c r="F33" s="37"/>
      <c r="G33" s="37"/>
      <c r="H33" s="37"/>
      <c r="I33" s="37"/>
      <c r="J33" s="38"/>
      <c r="K33" s="10"/>
    </row>
    <row r="34" spans="2:11">
      <c r="B34" s="9"/>
      <c r="C34" s="9"/>
      <c r="D34" s="21" t="s">
        <v>529</v>
      </c>
      <c r="E34" s="37"/>
      <c r="F34" s="37"/>
      <c r="G34" s="37"/>
      <c r="H34" s="37"/>
      <c r="I34" s="37"/>
      <c r="J34" s="38"/>
      <c r="K34" s="10"/>
    </row>
    <row r="35" spans="2:11">
      <c r="B35" s="9"/>
      <c r="C35" s="9"/>
      <c r="D35" s="21" t="s">
        <v>530</v>
      </c>
      <c r="E35" s="37"/>
      <c r="F35" s="37"/>
      <c r="G35" s="37"/>
      <c r="H35" s="37"/>
      <c r="I35" s="37"/>
      <c r="J35" s="38"/>
      <c r="K35" s="10"/>
    </row>
    <row r="36" spans="2:11">
      <c r="B36" s="9"/>
      <c r="C36" s="9"/>
      <c r="D36" s="21" t="s">
        <v>531</v>
      </c>
      <c r="E36" s="37"/>
      <c r="F36" s="37"/>
      <c r="G36" s="37"/>
      <c r="H36" s="37"/>
      <c r="I36" s="37"/>
      <c r="J36" s="38"/>
      <c r="K36" s="10"/>
    </row>
    <row r="37" spans="2:11">
      <c r="B37" s="9"/>
      <c r="C37" s="9"/>
      <c r="D37" s="21" t="s">
        <v>535</v>
      </c>
      <c r="E37" s="37"/>
      <c r="F37" s="37"/>
      <c r="G37" s="37"/>
      <c r="H37" s="37"/>
      <c r="I37" s="37"/>
      <c r="J37" s="38"/>
      <c r="K37" s="10"/>
    </row>
    <row r="38" spans="2:11" ht="15.75" thickBot="1">
      <c r="B38" s="9"/>
      <c r="C38" s="9"/>
      <c r="D38" s="21"/>
      <c r="E38" s="37"/>
      <c r="F38" s="37"/>
      <c r="G38" s="37"/>
      <c r="H38" s="37"/>
      <c r="I38" s="37"/>
      <c r="J38" s="38"/>
      <c r="K38" s="10"/>
    </row>
    <row r="39" spans="2:11" ht="15.75" thickBot="1">
      <c r="B39" s="9"/>
      <c r="C39" s="103"/>
      <c r="D39" s="103"/>
      <c r="E39" s="103"/>
      <c r="F39" s="103"/>
      <c r="G39" s="103"/>
      <c r="H39" s="103"/>
      <c r="I39" s="103"/>
      <c r="J39" s="103"/>
      <c r="K39" s="59"/>
    </row>
    <row r="40" spans="2:11" ht="38.25">
      <c r="B40" s="104"/>
      <c r="C40" s="105"/>
      <c r="D40" s="106" t="s">
        <v>516</v>
      </c>
      <c r="E40" s="107"/>
      <c r="F40" s="107"/>
      <c r="G40" s="108"/>
      <c r="H40" s="227" t="s">
        <v>449</v>
      </c>
      <c r="I40" s="227" t="s">
        <v>450</v>
      </c>
      <c r="J40" s="110" t="s">
        <v>451</v>
      </c>
      <c r="K40" s="111"/>
    </row>
    <row r="41" spans="2:11">
      <c r="B41" s="104"/>
      <c r="C41" s="104"/>
      <c r="D41" s="113" t="s">
        <v>452</v>
      </c>
      <c r="E41" s="114"/>
      <c r="F41" s="114"/>
      <c r="G41" s="114"/>
      <c r="H41" s="115"/>
      <c r="I41" s="115"/>
      <c r="J41" s="116"/>
      <c r="K41" s="111"/>
    </row>
    <row r="42" spans="2:11">
      <c r="B42" s="104"/>
      <c r="C42" s="104"/>
      <c r="D42" s="113" t="s">
        <v>453</v>
      </c>
      <c r="E42" s="114"/>
      <c r="F42" s="114"/>
      <c r="G42" s="114"/>
      <c r="H42" s="115"/>
      <c r="I42" s="115"/>
      <c r="J42" s="116"/>
      <c r="K42" s="111"/>
    </row>
    <row r="43" spans="2:11">
      <c r="B43" s="104"/>
      <c r="C43" s="104"/>
      <c r="D43" s="117" t="s">
        <v>454</v>
      </c>
      <c r="E43" s="118"/>
      <c r="F43" s="118"/>
      <c r="G43" s="118"/>
      <c r="H43" s="115"/>
      <c r="I43" s="115">
        <v>300311.95</v>
      </c>
      <c r="J43" s="115">
        <v>300311.95</v>
      </c>
      <c r="K43" s="111"/>
    </row>
    <row r="44" spans="2:11">
      <c r="B44" s="104"/>
      <c r="C44" s="104"/>
      <c r="D44" s="113" t="s">
        <v>455</v>
      </c>
      <c r="E44" s="114"/>
      <c r="F44" s="114"/>
      <c r="G44" s="114"/>
      <c r="H44" s="115"/>
      <c r="I44" s="115">
        <v>62500</v>
      </c>
      <c r="J44" s="116">
        <v>62500</v>
      </c>
      <c r="K44" s="111"/>
    </row>
    <row r="45" spans="2:11">
      <c r="B45" s="104"/>
      <c r="C45" s="104"/>
      <c r="D45" s="113" t="s">
        <v>456</v>
      </c>
      <c r="E45" s="114"/>
      <c r="F45" s="114"/>
      <c r="G45" s="114"/>
      <c r="H45" s="115"/>
      <c r="I45" s="115">
        <v>3125</v>
      </c>
      <c r="J45" s="116">
        <v>3125</v>
      </c>
      <c r="K45" s="111"/>
    </row>
    <row r="46" spans="2:11">
      <c r="B46" s="104"/>
      <c r="C46" s="104"/>
      <c r="D46" s="117" t="s">
        <v>457</v>
      </c>
      <c r="E46" s="118"/>
      <c r="F46" s="118"/>
      <c r="G46" s="118"/>
      <c r="H46" s="115"/>
      <c r="I46" s="115">
        <v>12500</v>
      </c>
      <c r="J46" s="116">
        <v>12500</v>
      </c>
      <c r="K46" s="111"/>
    </row>
    <row r="47" spans="2:11">
      <c r="B47" s="104"/>
      <c r="C47" s="104"/>
      <c r="D47" s="117" t="s">
        <v>458</v>
      </c>
      <c r="E47" s="118"/>
      <c r="F47" s="118"/>
      <c r="G47" s="118"/>
      <c r="H47" s="115"/>
      <c r="I47" s="115"/>
      <c r="J47" s="116"/>
      <c r="K47" s="111"/>
    </row>
    <row r="48" spans="2:11">
      <c r="B48" s="104"/>
      <c r="C48" s="104"/>
      <c r="D48" s="117" t="s">
        <v>459</v>
      </c>
      <c r="E48" s="118"/>
      <c r="F48" s="118"/>
      <c r="G48" s="118"/>
      <c r="H48" s="115"/>
      <c r="I48" s="115"/>
      <c r="J48" s="116"/>
      <c r="K48" s="111"/>
    </row>
    <row r="49" spans="2:11">
      <c r="B49" s="104"/>
      <c r="C49" s="104"/>
      <c r="D49" s="117" t="s">
        <v>460</v>
      </c>
      <c r="E49" s="118"/>
      <c r="F49" s="118"/>
      <c r="G49" s="118"/>
      <c r="H49" s="115"/>
      <c r="I49" s="115"/>
      <c r="J49" s="116"/>
      <c r="K49" s="111"/>
    </row>
    <row r="50" spans="2:11">
      <c r="B50" s="104"/>
      <c r="C50" s="104"/>
      <c r="D50" s="117" t="s">
        <v>461</v>
      </c>
      <c r="E50" s="118"/>
      <c r="F50" s="118"/>
      <c r="G50" s="118"/>
      <c r="H50" s="119"/>
      <c r="I50" s="115"/>
      <c r="J50" s="116"/>
      <c r="K50" s="111"/>
    </row>
    <row r="51" spans="2:11">
      <c r="B51" s="104"/>
      <c r="C51" s="104"/>
      <c r="D51" s="117" t="s">
        <v>462</v>
      </c>
      <c r="E51" s="118"/>
      <c r="F51" s="118"/>
      <c r="G51" s="118"/>
      <c r="H51" s="119"/>
      <c r="I51" s="115"/>
      <c r="J51" s="116"/>
      <c r="K51" s="111"/>
    </row>
    <row r="52" spans="2:11">
      <c r="B52" s="104"/>
      <c r="C52" s="104"/>
      <c r="D52" s="120" t="s">
        <v>3</v>
      </c>
      <c r="E52" s="20"/>
      <c r="F52" s="20"/>
      <c r="G52" s="20"/>
      <c r="H52" s="121"/>
      <c r="I52" s="121">
        <f>SUM(I43:I51)</f>
        <v>378436.95</v>
      </c>
      <c r="J52" s="121">
        <f>SUM(J43:J51)</f>
        <v>378436.95</v>
      </c>
      <c r="K52" s="111"/>
    </row>
    <row r="53" spans="2:11" ht="15.75" thickBot="1">
      <c r="B53" s="104"/>
      <c r="C53" s="122"/>
      <c r="D53" s="123" t="s">
        <v>463</v>
      </c>
      <c r="E53" s="124"/>
      <c r="F53" s="124"/>
      <c r="G53" s="124"/>
      <c r="H53" s="125"/>
      <c r="I53" s="125"/>
      <c r="J53" s="126"/>
      <c r="K53" s="111"/>
    </row>
    <row r="54" spans="2:11" ht="15.75" thickBot="1">
      <c r="B54" s="9"/>
      <c r="C54" s="21"/>
      <c r="D54" s="21"/>
      <c r="E54" s="21"/>
      <c r="F54" s="21"/>
      <c r="G54" s="21"/>
      <c r="H54" s="21"/>
      <c r="I54" s="21"/>
      <c r="J54" s="21"/>
      <c r="K54" s="10"/>
    </row>
    <row r="55" spans="2:11">
      <c r="B55" s="62"/>
      <c r="C55" s="127"/>
      <c r="D55" s="58" t="s">
        <v>517</v>
      </c>
      <c r="E55" s="128"/>
      <c r="F55" s="128"/>
      <c r="G55" s="58"/>
      <c r="H55" s="58"/>
      <c r="I55" s="58"/>
      <c r="J55" s="129"/>
      <c r="K55" s="130"/>
    </row>
    <row r="56" spans="2:11">
      <c r="B56" s="133"/>
      <c r="C56" s="133"/>
      <c r="D56" s="134"/>
      <c r="E56" s="223"/>
      <c r="F56" s="223"/>
      <c r="G56" s="223"/>
      <c r="H56" s="223"/>
      <c r="I56" s="223"/>
      <c r="J56" s="225" t="s">
        <v>437</v>
      </c>
      <c r="K56" s="137"/>
    </row>
    <row r="57" spans="2:11">
      <c r="B57" s="133"/>
      <c r="C57" s="133"/>
      <c r="D57" s="139" t="s">
        <v>465</v>
      </c>
      <c r="E57" s="140"/>
      <c r="F57" s="140"/>
      <c r="G57" s="140"/>
      <c r="H57" s="140"/>
      <c r="I57" s="141"/>
      <c r="J57" s="116">
        <v>50458.26</v>
      </c>
      <c r="K57" s="137"/>
    </row>
    <row r="58" spans="2:11">
      <c r="B58" s="133"/>
      <c r="C58" s="133"/>
      <c r="D58" s="142" t="s">
        <v>466</v>
      </c>
      <c r="E58" s="140"/>
      <c r="F58" s="140"/>
      <c r="G58" s="140"/>
      <c r="H58" s="140"/>
      <c r="I58" s="140"/>
      <c r="J58" s="116"/>
      <c r="K58" s="137"/>
    </row>
    <row r="59" spans="2:11">
      <c r="B59" s="133"/>
      <c r="C59" s="133"/>
      <c r="D59" s="143" t="s">
        <v>3</v>
      </c>
      <c r="E59" s="140"/>
      <c r="F59" s="140"/>
      <c r="G59" s="140"/>
      <c r="H59" s="140"/>
      <c r="I59" s="140"/>
      <c r="J59" s="116">
        <f>SUM(J57:J58)</f>
        <v>50458.26</v>
      </c>
      <c r="K59" s="137"/>
    </row>
    <row r="60" spans="2:11" ht="15.75" thickBot="1">
      <c r="B60" s="133"/>
      <c r="C60" s="144"/>
      <c r="D60" s="123" t="s">
        <v>467</v>
      </c>
      <c r="E60" s="123"/>
      <c r="F60" s="145"/>
      <c r="G60" s="145"/>
      <c r="H60" s="125"/>
      <c r="I60" s="125"/>
      <c r="J60" s="146"/>
      <c r="K60" s="137"/>
    </row>
    <row r="61" spans="2:11" ht="15.75" thickBot="1">
      <c r="B61" s="60"/>
      <c r="C61" s="61"/>
      <c r="D61" s="61"/>
      <c r="E61" s="61"/>
      <c r="F61" s="61"/>
      <c r="G61" s="61"/>
      <c r="H61" s="61"/>
      <c r="I61" s="61"/>
      <c r="J61" s="61"/>
      <c r="K61" s="59"/>
    </row>
    <row r="62" spans="2:11">
      <c r="B62" s="60"/>
      <c r="C62" s="4"/>
      <c r="D62" s="23" t="s">
        <v>468</v>
      </c>
      <c r="E62" s="6"/>
      <c r="F62" s="6"/>
      <c r="G62" s="6"/>
      <c r="H62" s="354" t="s">
        <v>437</v>
      </c>
      <c r="I62" s="355"/>
      <c r="J62" s="356"/>
      <c r="K62" s="59"/>
    </row>
    <row r="63" spans="2:11">
      <c r="B63" s="60"/>
      <c r="C63" s="60"/>
      <c r="D63" s="164" t="s">
        <v>469</v>
      </c>
      <c r="E63" s="187"/>
      <c r="F63" s="188"/>
      <c r="G63" s="149" t="s">
        <v>470</v>
      </c>
      <c r="H63" s="64" t="s">
        <v>444</v>
      </c>
      <c r="I63" s="64" t="s">
        <v>445</v>
      </c>
      <c r="J63" s="65" t="s">
        <v>446</v>
      </c>
      <c r="K63" s="59"/>
    </row>
    <row r="64" spans="2:11">
      <c r="B64" s="150"/>
      <c r="C64" s="150"/>
      <c r="D64" s="139" t="s">
        <v>532</v>
      </c>
      <c r="E64" s="165"/>
      <c r="F64" s="141"/>
      <c r="G64" s="301">
        <v>3</v>
      </c>
      <c r="H64" s="237">
        <v>2094017.79</v>
      </c>
      <c r="I64" s="152"/>
      <c r="J64" s="153"/>
      <c r="K64" s="154"/>
    </row>
    <row r="65" spans="2:11">
      <c r="B65" s="133"/>
      <c r="C65" s="133"/>
      <c r="D65" s="184" t="s">
        <v>475</v>
      </c>
      <c r="E65" s="140"/>
      <c r="F65" s="141"/>
      <c r="G65" s="157"/>
      <c r="H65" s="237">
        <v>50458.26</v>
      </c>
      <c r="I65" s="157"/>
      <c r="J65" s="158"/>
      <c r="K65" s="137"/>
    </row>
    <row r="66" spans="2:11">
      <c r="B66" s="133"/>
      <c r="C66" s="133"/>
      <c r="D66" s="184" t="s">
        <v>476</v>
      </c>
      <c r="E66" s="140"/>
      <c r="F66" s="141"/>
      <c r="G66" s="157"/>
      <c r="H66" s="157"/>
      <c r="I66" s="156"/>
      <c r="J66" s="116">
        <v>378436.95</v>
      </c>
      <c r="K66" s="137"/>
    </row>
    <row r="67" spans="2:11">
      <c r="B67" s="133"/>
      <c r="C67" s="133"/>
      <c r="D67" s="184" t="s">
        <v>477</v>
      </c>
      <c r="E67" s="140"/>
      <c r="F67" s="141"/>
      <c r="G67" s="156"/>
      <c r="H67" s="157"/>
      <c r="I67" s="157"/>
      <c r="J67" s="116"/>
      <c r="K67" s="137"/>
    </row>
    <row r="68" spans="2:11">
      <c r="B68" s="133"/>
      <c r="C68" s="133"/>
      <c r="D68" s="185" t="s">
        <v>478</v>
      </c>
      <c r="E68" s="140"/>
      <c r="F68" s="189"/>
      <c r="G68" s="268"/>
      <c r="H68" s="268">
        <f>H65+H64</f>
        <v>2144476.0499999998</v>
      </c>
      <c r="I68" s="268">
        <f>I66</f>
        <v>0</v>
      </c>
      <c r="J68" s="236">
        <f>J67+J66</f>
        <v>378436.95</v>
      </c>
      <c r="K68" s="137"/>
    </row>
    <row r="69" spans="2:11" ht="15.75" thickBot="1">
      <c r="B69" s="133"/>
      <c r="C69" s="144"/>
      <c r="D69" s="186" t="s">
        <v>479</v>
      </c>
      <c r="E69" s="190"/>
      <c r="F69" s="191"/>
      <c r="G69" s="285">
        <v>3</v>
      </c>
      <c r="H69" s="357">
        <f>G68+H68+I68+J68</f>
        <v>2522913</v>
      </c>
      <c r="I69" s="358"/>
      <c r="J69" s="359"/>
      <c r="K69" s="137"/>
    </row>
    <row r="70" spans="2:11" ht="15.75" thickBot="1">
      <c r="B70" s="40"/>
      <c r="C70" s="41"/>
      <c r="D70" s="41"/>
      <c r="E70" s="41"/>
      <c r="F70" s="41"/>
      <c r="G70" s="41"/>
      <c r="H70" s="41"/>
      <c r="I70" s="41"/>
      <c r="J70" s="41"/>
      <c r="K70" s="42"/>
    </row>
  </sheetData>
  <mergeCells count="11">
    <mergeCell ref="H62:J62"/>
    <mergeCell ref="H69:J69"/>
    <mergeCell ref="C3:J5"/>
    <mergeCell ref="C9:D10"/>
    <mergeCell ref="E9:E10"/>
    <mergeCell ref="D15:E15"/>
    <mergeCell ref="F15:F16"/>
    <mergeCell ref="G15:G16"/>
    <mergeCell ref="H15:H16"/>
    <mergeCell ref="I15:I16"/>
    <mergeCell ref="J15:J16"/>
  </mergeCells>
  <pageMargins left="0.32" right="0.28000000000000003" top="0.39" bottom="0.48" header="0.2" footer="0.31496062992125984"/>
  <pageSetup paperSize="9" scale="5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K70"/>
  <sheetViews>
    <sheetView topLeftCell="A49" workbookViewId="0">
      <selection activeCell="E17" sqref="E17"/>
    </sheetView>
  </sheetViews>
  <sheetFormatPr defaultRowHeight="15"/>
  <cols>
    <col min="2" max="2" width="2.7109375" customWidth="1"/>
    <col min="3" max="3" width="2" customWidth="1"/>
    <col min="4" max="4" width="23.7109375" customWidth="1"/>
    <col min="5" max="5" width="31.5703125" customWidth="1"/>
    <col min="6" max="6" width="27.140625" customWidth="1"/>
    <col min="7" max="7" width="25.5703125" customWidth="1"/>
    <col min="8" max="8" width="22.85546875" customWidth="1"/>
    <col min="9" max="9" width="20.28515625" customWidth="1"/>
    <col min="10" max="10" width="16.85546875" customWidth="1"/>
    <col min="11" max="11" width="1.570312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95" t="s">
        <v>426</v>
      </c>
      <c r="D3" s="395"/>
      <c r="E3" s="395"/>
      <c r="F3" s="395"/>
      <c r="G3" s="395"/>
      <c r="H3" s="395"/>
      <c r="I3" s="395"/>
      <c r="J3" s="395"/>
      <c r="K3" s="10"/>
    </row>
    <row r="4" spans="2:11">
      <c r="B4" s="9"/>
      <c r="C4" s="395"/>
      <c r="D4" s="395"/>
      <c r="E4" s="395"/>
      <c r="F4" s="395"/>
      <c r="G4" s="395"/>
      <c r="H4" s="395"/>
      <c r="I4" s="395"/>
      <c r="J4" s="395"/>
      <c r="K4" s="10"/>
    </row>
    <row r="5" spans="2:11">
      <c r="B5" s="9"/>
      <c r="C5" s="395"/>
      <c r="D5" s="395"/>
      <c r="E5" s="395"/>
      <c r="F5" s="395"/>
      <c r="G5" s="395"/>
      <c r="H5" s="395"/>
      <c r="I5" s="395"/>
      <c r="J5" s="395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11</v>
      </c>
      <c r="F8" s="13"/>
      <c r="G8" s="16" t="s">
        <v>428</v>
      </c>
      <c r="H8" s="19" t="s">
        <v>564</v>
      </c>
      <c r="I8" s="16"/>
      <c r="J8" s="13"/>
      <c r="K8" s="17"/>
    </row>
    <row r="9" spans="2:11" ht="29.25" customHeight="1">
      <c r="B9" s="12"/>
      <c r="C9" s="396" t="s">
        <v>514</v>
      </c>
      <c r="D9" s="396"/>
      <c r="E9" s="397">
        <v>1336263</v>
      </c>
      <c r="F9" s="14"/>
      <c r="G9" s="16" t="s">
        <v>430</v>
      </c>
      <c r="H9" s="20" t="s">
        <v>565</v>
      </c>
      <c r="I9" s="16"/>
      <c r="J9" s="13"/>
      <c r="K9" s="17"/>
    </row>
    <row r="10" spans="2:11">
      <c r="B10" s="12"/>
      <c r="C10" s="396"/>
      <c r="D10" s="396"/>
      <c r="E10" s="398"/>
      <c r="F10" s="13" t="s">
        <v>429</v>
      </c>
      <c r="G10" s="16" t="s">
        <v>431</v>
      </c>
      <c r="H10" s="20">
        <v>416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5890069674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515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41" t="s">
        <v>434</v>
      </c>
      <c r="E15" s="342"/>
      <c r="F15" s="336" t="s">
        <v>518</v>
      </c>
      <c r="G15" s="334" t="s">
        <v>481</v>
      </c>
      <c r="H15" s="336" t="s">
        <v>482</v>
      </c>
      <c r="I15" s="399" t="s">
        <v>519</v>
      </c>
      <c r="J15" s="360" t="s">
        <v>437</v>
      </c>
      <c r="K15" s="10"/>
    </row>
    <row r="16" spans="2:11" ht="25.5">
      <c r="B16" s="9"/>
      <c r="C16" s="9"/>
      <c r="D16" s="234" t="s">
        <v>521</v>
      </c>
      <c r="E16" s="182" t="s">
        <v>522</v>
      </c>
      <c r="F16" s="337"/>
      <c r="G16" s="335"/>
      <c r="H16" s="337"/>
      <c r="I16" s="400"/>
      <c r="J16" s="361"/>
      <c r="K16" s="10"/>
    </row>
    <row r="17" spans="2:11" ht="26.25">
      <c r="B17" s="9"/>
      <c r="C17" s="9"/>
      <c r="D17" s="269" t="s">
        <v>583</v>
      </c>
      <c r="E17" s="269" t="s">
        <v>584</v>
      </c>
      <c r="F17" s="284">
        <v>1050</v>
      </c>
      <c r="G17" s="279" t="s">
        <v>587</v>
      </c>
      <c r="H17" s="280" t="s">
        <v>596</v>
      </c>
      <c r="I17" s="270" t="s">
        <v>597</v>
      </c>
      <c r="J17" s="259">
        <v>1109098.29</v>
      </c>
      <c r="K17" s="10"/>
    </row>
    <row r="18" spans="2:11">
      <c r="B18" s="9"/>
      <c r="C18" s="9"/>
      <c r="D18" s="27"/>
      <c r="E18" s="28"/>
      <c r="F18" s="29"/>
      <c r="G18" s="28"/>
      <c r="H18" s="28"/>
      <c r="I18" s="29"/>
      <c r="J18" s="259"/>
      <c r="K18" s="10"/>
    </row>
    <row r="19" spans="2:11">
      <c r="B19" s="9"/>
      <c r="C19" s="9"/>
      <c r="D19" s="27"/>
      <c r="E19" s="28"/>
      <c r="F19" s="29"/>
      <c r="G19" s="28"/>
      <c r="H19" s="28"/>
      <c r="I19" s="29"/>
      <c r="J19" s="259"/>
      <c r="K19" s="10"/>
    </row>
    <row r="20" spans="2:11">
      <c r="B20" s="9"/>
      <c r="C20" s="9"/>
      <c r="D20" s="27"/>
      <c r="E20" s="28"/>
      <c r="F20" s="29"/>
      <c r="G20" s="28"/>
      <c r="H20" s="28"/>
      <c r="I20" s="29"/>
      <c r="J20" s="259"/>
      <c r="K20" s="10"/>
    </row>
    <row r="21" spans="2:11">
      <c r="B21" s="9"/>
      <c r="C21" s="9"/>
      <c r="D21" s="27"/>
      <c r="E21" s="28"/>
      <c r="F21" s="29"/>
      <c r="G21" s="28"/>
      <c r="H21" s="28"/>
      <c r="I21" s="29"/>
      <c r="J21" s="259"/>
      <c r="K21" s="10"/>
    </row>
    <row r="22" spans="2:11">
      <c r="B22" s="9"/>
      <c r="C22" s="9"/>
      <c r="D22" s="27"/>
      <c r="E22" s="28"/>
      <c r="F22" s="28"/>
      <c r="G22" s="28"/>
      <c r="H22" s="29"/>
      <c r="I22" s="181"/>
      <c r="J22" s="260"/>
      <c r="K22" s="10"/>
    </row>
    <row r="23" spans="2:11" ht="15.75" thickBot="1">
      <c r="B23" s="9"/>
      <c r="C23" s="9"/>
      <c r="D23" s="248" t="s">
        <v>662</v>
      </c>
      <c r="E23" s="250">
        <v>1</v>
      </c>
      <c r="F23" s="286">
        <f>SUM(F17:F22)</f>
        <v>1050</v>
      </c>
      <c r="G23" s="261"/>
      <c r="H23" s="262"/>
      <c r="I23" s="263"/>
      <c r="J23" s="264">
        <f>SUM(J17:J22)</f>
        <v>1109098.29</v>
      </c>
      <c r="K23" s="10"/>
    </row>
    <row r="24" spans="2:11">
      <c r="B24" s="9"/>
      <c r="C24" s="9"/>
      <c r="D24" s="3" t="s">
        <v>520</v>
      </c>
      <c r="E24" s="21"/>
      <c r="F24" s="21"/>
      <c r="G24" s="21"/>
      <c r="H24" s="21"/>
      <c r="I24" s="21"/>
      <c r="J24" s="10"/>
      <c r="K24" s="10"/>
    </row>
    <row r="25" spans="2:11">
      <c r="B25" s="9"/>
      <c r="C25" s="9"/>
      <c r="D25" s="3" t="s">
        <v>533</v>
      </c>
      <c r="E25" s="21"/>
      <c r="F25" s="21"/>
      <c r="G25" s="21"/>
      <c r="H25" s="21"/>
      <c r="I25" s="21"/>
      <c r="J25" s="10"/>
      <c r="K25" s="10"/>
    </row>
    <row r="26" spans="2:11">
      <c r="B26" s="9"/>
      <c r="C26" s="9"/>
      <c r="D26" s="183" t="s">
        <v>523</v>
      </c>
      <c r="E26" s="21"/>
      <c r="F26" s="21"/>
      <c r="G26" s="21"/>
      <c r="H26" s="21"/>
      <c r="I26" s="21"/>
      <c r="J26" s="10"/>
      <c r="K26" s="10"/>
    </row>
    <row r="27" spans="2:11">
      <c r="B27" s="9"/>
      <c r="C27" s="9"/>
      <c r="D27" s="21" t="s">
        <v>524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39" t="s">
        <v>511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39" t="s">
        <v>534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525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526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527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528</v>
      </c>
      <c r="E33" s="37"/>
      <c r="F33" s="37"/>
      <c r="G33" s="37"/>
      <c r="H33" s="37"/>
      <c r="I33" s="37"/>
      <c r="J33" s="38"/>
      <c r="K33" s="10"/>
    </row>
    <row r="34" spans="2:11">
      <c r="B34" s="9"/>
      <c r="C34" s="9"/>
      <c r="D34" s="21" t="s">
        <v>529</v>
      </c>
      <c r="E34" s="37"/>
      <c r="F34" s="37"/>
      <c r="G34" s="37"/>
      <c r="H34" s="37"/>
      <c r="I34" s="37"/>
      <c r="J34" s="38"/>
      <c r="K34" s="10"/>
    </row>
    <row r="35" spans="2:11">
      <c r="B35" s="9"/>
      <c r="C35" s="9"/>
      <c r="D35" s="21" t="s">
        <v>530</v>
      </c>
      <c r="E35" s="37"/>
      <c r="F35" s="37"/>
      <c r="G35" s="37"/>
      <c r="H35" s="37"/>
      <c r="I35" s="37"/>
      <c r="J35" s="38"/>
      <c r="K35" s="10"/>
    </row>
    <row r="36" spans="2:11">
      <c r="B36" s="9"/>
      <c r="C36" s="9"/>
      <c r="D36" s="21" t="s">
        <v>531</v>
      </c>
      <c r="E36" s="37"/>
      <c r="F36" s="37"/>
      <c r="G36" s="37"/>
      <c r="H36" s="37"/>
      <c r="I36" s="37"/>
      <c r="J36" s="38"/>
      <c r="K36" s="10"/>
    </row>
    <row r="37" spans="2:11">
      <c r="B37" s="9"/>
      <c r="C37" s="9"/>
      <c r="D37" s="21" t="s">
        <v>535</v>
      </c>
      <c r="E37" s="37"/>
      <c r="F37" s="37"/>
      <c r="G37" s="37"/>
      <c r="H37" s="37"/>
      <c r="I37" s="37"/>
      <c r="J37" s="38"/>
      <c r="K37" s="10"/>
    </row>
    <row r="38" spans="2:11" ht="15.75" thickBot="1">
      <c r="B38" s="9"/>
      <c r="C38" s="9"/>
      <c r="D38" s="21"/>
      <c r="E38" s="37"/>
      <c r="F38" s="37"/>
      <c r="G38" s="37"/>
      <c r="H38" s="37"/>
      <c r="I38" s="37"/>
      <c r="J38" s="38"/>
      <c r="K38" s="10"/>
    </row>
    <row r="39" spans="2:11" ht="15.75" thickBot="1">
      <c r="B39" s="9"/>
      <c r="C39" s="103"/>
      <c r="D39" s="103"/>
      <c r="E39" s="103"/>
      <c r="F39" s="103"/>
      <c r="G39" s="103"/>
      <c r="H39" s="103"/>
      <c r="I39" s="103"/>
      <c r="J39" s="103"/>
      <c r="K39" s="59"/>
    </row>
    <row r="40" spans="2:11" ht="51">
      <c r="B40" s="104"/>
      <c r="C40" s="105"/>
      <c r="D40" s="106" t="s">
        <v>516</v>
      </c>
      <c r="E40" s="107"/>
      <c r="F40" s="107"/>
      <c r="G40" s="108"/>
      <c r="H40" s="227" t="s">
        <v>449</v>
      </c>
      <c r="I40" s="227" t="s">
        <v>450</v>
      </c>
      <c r="J40" s="110" t="s">
        <v>451</v>
      </c>
      <c r="K40" s="111"/>
    </row>
    <row r="41" spans="2:11">
      <c r="B41" s="104"/>
      <c r="C41" s="104"/>
      <c r="D41" s="113" t="s">
        <v>452</v>
      </c>
      <c r="E41" s="114"/>
      <c r="F41" s="114"/>
      <c r="G41" s="114"/>
      <c r="H41" s="115"/>
      <c r="I41" s="115"/>
      <c r="J41" s="116"/>
      <c r="K41" s="111"/>
    </row>
    <row r="42" spans="2:11">
      <c r="B42" s="104"/>
      <c r="C42" s="104"/>
      <c r="D42" s="113" t="s">
        <v>453</v>
      </c>
      <c r="E42" s="114"/>
      <c r="F42" s="114"/>
      <c r="G42" s="114"/>
      <c r="H42" s="115"/>
      <c r="I42" s="115"/>
      <c r="J42" s="116"/>
      <c r="K42" s="111"/>
    </row>
    <row r="43" spans="2:11">
      <c r="B43" s="104"/>
      <c r="C43" s="104"/>
      <c r="D43" s="117" t="s">
        <v>454</v>
      </c>
      <c r="E43" s="118"/>
      <c r="F43" s="118"/>
      <c r="G43" s="118"/>
      <c r="H43" s="115"/>
      <c r="I43" s="115">
        <v>122314.45</v>
      </c>
      <c r="J43" s="115">
        <v>122314.45</v>
      </c>
      <c r="K43" s="111"/>
    </row>
    <row r="44" spans="2:11">
      <c r="B44" s="104"/>
      <c r="C44" s="104"/>
      <c r="D44" s="113" t="s">
        <v>455</v>
      </c>
      <c r="E44" s="114"/>
      <c r="F44" s="114"/>
      <c r="G44" s="114"/>
      <c r="H44" s="115"/>
      <c r="I44" s="115">
        <v>62500</v>
      </c>
      <c r="J44" s="116">
        <v>62500</v>
      </c>
      <c r="K44" s="111"/>
    </row>
    <row r="45" spans="2:11">
      <c r="B45" s="104"/>
      <c r="C45" s="104"/>
      <c r="D45" s="113" t="s">
        <v>456</v>
      </c>
      <c r="E45" s="114"/>
      <c r="F45" s="114"/>
      <c r="G45" s="114"/>
      <c r="H45" s="115"/>
      <c r="I45" s="115">
        <v>3125</v>
      </c>
      <c r="J45" s="116">
        <v>3125</v>
      </c>
      <c r="K45" s="111"/>
    </row>
    <row r="46" spans="2:11">
      <c r="B46" s="104"/>
      <c r="C46" s="104"/>
      <c r="D46" s="117" t="s">
        <v>457</v>
      </c>
      <c r="E46" s="118"/>
      <c r="F46" s="118"/>
      <c r="G46" s="118"/>
      <c r="H46" s="115"/>
      <c r="I46" s="115">
        <v>12500</v>
      </c>
      <c r="J46" s="116">
        <v>12500</v>
      </c>
      <c r="K46" s="111"/>
    </row>
    <row r="47" spans="2:11">
      <c r="B47" s="104"/>
      <c r="C47" s="104"/>
      <c r="D47" s="117" t="s">
        <v>458</v>
      </c>
      <c r="E47" s="118"/>
      <c r="F47" s="118"/>
      <c r="G47" s="118"/>
      <c r="H47" s="115"/>
      <c r="I47" s="115"/>
      <c r="J47" s="116"/>
      <c r="K47" s="111"/>
    </row>
    <row r="48" spans="2:11">
      <c r="B48" s="104"/>
      <c r="C48" s="104"/>
      <c r="D48" s="117" t="s">
        <v>459</v>
      </c>
      <c r="E48" s="118"/>
      <c r="F48" s="118"/>
      <c r="G48" s="118"/>
      <c r="H48" s="115"/>
      <c r="I48" s="115"/>
      <c r="J48" s="116"/>
      <c r="K48" s="111"/>
    </row>
    <row r="49" spans="2:11">
      <c r="B49" s="104"/>
      <c r="C49" s="104"/>
      <c r="D49" s="117" t="s">
        <v>460</v>
      </c>
      <c r="E49" s="118"/>
      <c r="F49" s="118"/>
      <c r="G49" s="118"/>
      <c r="H49" s="115"/>
      <c r="I49" s="115"/>
      <c r="J49" s="116"/>
      <c r="K49" s="111"/>
    </row>
    <row r="50" spans="2:11">
      <c r="B50" s="104"/>
      <c r="C50" s="104"/>
      <c r="D50" s="117" t="s">
        <v>461</v>
      </c>
      <c r="E50" s="118"/>
      <c r="F50" s="118"/>
      <c r="G50" s="118"/>
      <c r="H50" s="119"/>
      <c r="I50" s="115"/>
      <c r="J50" s="116"/>
      <c r="K50" s="111"/>
    </row>
    <row r="51" spans="2:11">
      <c r="B51" s="104"/>
      <c r="C51" s="104"/>
      <c r="D51" s="117" t="s">
        <v>462</v>
      </c>
      <c r="E51" s="118"/>
      <c r="F51" s="118"/>
      <c r="G51" s="118"/>
      <c r="H51" s="119"/>
      <c r="I51" s="115"/>
      <c r="J51" s="116"/>
      <c r="K51" s="111"/>
    </row>
    <row r="52" spans="2:11">
      <c r="B52" s="104"/>
      <c r="C52" s="104"/>
      <c r="D52" s="120" t="s">
        <v>3</v>
      </c>
      <c r="E52" s="20"/>
      <c r="F52" s="20"/>
      <c r="G52" s="20"/>
      <c r="H52" s="121"/>
      <c r="I52" s="121">
        <f>SUM(I43:I51)</f>
        <v>200439.45</v>
      </c>
      <c r="J52" s="121">
        <f>SUM(J43:J51)</f>
        <v>200439.45</v>
      </c>
      <c r="K52" s="111"/>
    </row>
    <row r="53" spans="2:11" ht="15.75" thickBot="1">
      <c r="B53" s="104"/>
      <c r="C53" s="122"/>
      <c r="D53" s="123" t="s">
        <v>463</v>
      </c>
      <c r="E53" s="124"/>
      <c r="F53" s="124"/>
      <c r="G53" s="124"/>
      <c r="H53" s="125"/>
      <c r="I53" s="125"/>
      <c r="J53" s="126"/>
      <c r="K53" s="111"/>
    </row>
    <row r="54" spans="2:11" ht="15.75" thickBot="1">
      <c r="B54" s="9"/>
      <c r="C54" s="21"/>
      <c r="D54" s="21"/>
      <c r="E54" s="21"/>
      <c r="F54" s="21"/>
      <c r="G54" s="21"/>
      <c r="H54" s="21"/>
      <c r="I54" s="21"/>
      <c r="J54" s="21"/>
      <c r="K54" s="10"/>
    </row>
    <row r="55" spans="2:11">
      <c r="B55" s="62"/>
      <c r="C55" s="127"/>
      <c r="D55" s="58" t="s">
        <v>517</v>
      </c>
      <c r="E55" s="128"/>
      <c r="F55" s="128"/>
      <c r="G55" s="58"/>
      <c r="H55" s="58"/>
      <c r="I55" s="58"/>
      <c r="J55" s="129"/>
      <c r="K55" s="130"/>
    </row>
    <row r="56" spans="2:11">
      <c r="B56" s="133"/>
      <c r="C56" s="133"/>
      <c r="D56" s="134"/>
      <c r="E56" s="223"/>
      <c r="F56" s="223"/>
      <c r="G56" s="223"/>
      <c r="H56" s="223"/>
      <c r="I56" s="223"/>
      <c r="J56" s="225" t="s">
        <v>437</v>
      </c>
      <c r="K56" s="137"/>
    </row>
    <row r="57" spans="2:11">
      <c r="B57" s="133"/>
      <c r="C57" s="133"/>
      <c r="D57" s="139" t="s">
        <v>465</v>
      </c>
      <c r="E57" s="140"/>
      <c r="F57" s="140"/>
      <c r="G57" s="140"/>
      <c r="H57" s="140"/>
      <c r="I57" s="141"/>
      <c r="J57" s="116">
        <v>26725.26</v>
      </c>
      <c r="K57" s="137"/>
    </row>
    <row r="58" spans="2:11">
      <c r="B58" s="133"/>
      <c r="C58" s="133"/>
      <c r="D58" s="142" t="s">
        <v>466</v>
      </c>
      <c r="E58" s="140"/>
      <c r="F58" s="140"/>
      <c r="G58" s="140"/>
      <c r="H58" s="140"/>
      <c r="I58" s="140"/>
      <c r="J58" s="116"/>
      <c r="K58" s="137"/>
    </row>
    <row r="59" spans="2:11">
      <c r="B59" s="133"/>
      <c r="C59" s="133"/>
      <c r="D59" s="143" t="s">
        <v>3</v>
      </c>
      <c r="E59" s="140"/>
      <c r="F59" s="140"/>
      <c r="G59" s="140"/>
      <c r="H59" s="140"/>
      <c r="I59" s="140"/>
      <c r="J59" s="116">
        <f>SUM(J57:J58)</f>
        <v>26725.26</v>
      </c>
      <c r="K59" s="137"/>
    </row>
    <row r="60" spans="2:11" ht="15.75" thickBot="1">
      <c r="B60" s="133"/>
      <c r="C60" s="144"/>
      <c r="D60" s="123" t="s">
        <v>467</v>
      </c>
      <c r="E60" s="123"/>
      <c r="F60" s="145"/>
      <c r="G60" s="145"/>
      <c r="H60" s="125"/>
      <c r="I60" s="125"/>
      <c r="J60" s="146"/>
      <c r="K60" s="137"/>
    </row>
    <row r="61" spans="2:11" ht="15.75" thickBot="1">
      <c r="B61" s="60"/>
      <c r="C61" s="61"/>
      <c r="D61" s="61"/>
      <c r="E61" s="61"/>
      <c r="F61" s="61"/>
      <c r="G61" s="61"/>
      <c r="H61" s="61"/>
      <c r="I61" s="61"/>
      <c r="J61" s="61"/>
      <c r="K61" s="59"/>
    </row>
    <row r="62" spans="2:11">
      <c r="B62" s="60"/>
      <c r="C62" s="4"/>
      <c r="D62" s="23" t="s">
        <v>468</v>
      </c>
      <c r="E62" s="6"/>
      <c r="F62" s="6"/>
      <c r="G62" s="6"/>
      <c r="H62" s="354" t="s">
        <v>437</v>
      </c>
      <c r="I62" s="355"/>
      <c r="J62" s="356"/>
      <c r="K62" s="59"/>
    </row>
    <row r="63" spans="2:11">
      <c r="B63" s="60"/>
      <c r="C63" s="60"/>
      <c r="D63" s="164" t="s">
        <v>469</v>
      </c>
      <c r="E63" s="187"/>
      <c r="F63" s="188"/>
      <c r="G63" s="149" t="s">
        <v>470</v>
      </c>
      <c r="H63" s="64" t="s">
        <v>444</v>
      </c>
      <c r="I63" s="64" t="s">
        <v>445</v>
      </c>
      <c r="J63" s="65" t="s">
        <v>446</v>
      </c>
      <c r="K63" s="59"/>
    </row>
    <row r="64" spans="2:11">
      <c r="B64" s="150"/>
      <c r="C64" s="150"/>
      <c r="D64" s="139" t="s">
        <v>532</v>
      </c>
      <c r="E64" s="165"/>
      <c r="F64" s="141"/>
      <c r="G64" s="266">
        <v>1</v>
      </c>
      <c r="H64" s="237">
        <v>1109098.29</v>
      </c>
      <c r="I64" s="152"/>
      <c r="J64" s="153"/>
      <c r="K64" s="154"/>
    </row>
    <row r="65" spans="2:11">
      <c r="B65" s="133"/>
      <c r="C65" s="133"/>
      <c r="D65" s="184" t="s">
        <v>475</v>
      </c>
      <c r="E65" s="140"/>
      <c r="F65" s="141"/>
      <c r="G65" s="283"/>
      <c r="H65" s="237">
        <v>26725.26</v>
      </c>
      <c r="I65" s="157"/>
      <c r="J65" s="158"/>
      <c r="K65" s="137"/>
    </row>
    <row r="66" spans="2:11">
      <c r="B66" s="133"/>
      <c r="C66" s="133"/>
      <c r="D66" s="184" t="s">
        <v>476</v>
      </c>
      <c r="E66" s="140"/>
      <c r="F66" s="141"/>
      <c r="G66" s="283"/>
      <c r="H66" s="157"/>
      <c r="I66" s="156"/>
      <c r="J66" s="116">
        <v>200439.45</v>
      </c>
      <c r="K66" s="137"/>
    </row>
    <row r="67" spans="2:11">
      <c r="B67" s="133"/>
      <c r="C67" s="133"/>
      <c r="D67" s="184" t="s">
        <v>477</v>
      </c>
      <c r="E67" s="140"/>
      <c r="F67" s="141"/>
      <c r="G67" s="266"/>
      <c r="H67" s="157"/>
      <c r="I67" s="157"/>
      <c r="J67" s="116"/>
      <c r="K67" s="137"/>
    </row>
    <row r="68" spans="2:11">
      <c r="B68" s="133"/>
      <c r="C68" s="133"/>
      <c r="D68" s="185" t="s">
        <v>478</v>
      </c>
      <c r="E68" s="140"/>
      <c r="F68" s="189"/>
      <c r="G68" s="282"/>
      <c r="H68" s="268">
        <f>H65+H64</f>
        <v>1135823.55</v>
      </c>
      <c r="I68" s="268"/>
      <c r="J68" s="236">
        <f>J67+J66</f>
        <v>200439.45</v>
      </c>
      <c r="K68" s="137"/>
    </row>
    <row r="69" spans="2:11" ht="15.75" thickBot="1">
      <c r="B69" s="133"/>
      <c r="C69" s="144"/>
      <c r="D69" s="186" t="s">
        <v>479</v>
      </c>
      <c r="E69" s="190"/>
      <c r="F69" s="191"/>
      <c r="G69" s="285">
        <v>1</v>
      </c>
      <c r="H69" s="357">
        <f>+H68+J68</f>
        <v>1336263</v>
      </c>
      <c r="I69" s="358"/>
      <c r="J69" s="359"/>
      <c r="K69" s="137"/>
    </row>
    <row r="70" spans="2:11" ht="15.75" thickBot="1">
      <c r="B70" s="40"/>
      <c r="C70" s="41"/>
      <c r="D70" s="41"/>
      <c r="E70" s="41"/>
      <c r="F70" s="41"/>
      <c r="G70" s="41"/>
      <c r="H70" s="41"/>
      <c r="I70" s="41"/>
      <c r="J70" s="41"/>
      <c r="K70" s="42"/>
    </row>
  </sheetData>
  <mergeCells count="11">
    <mergeCell ref="H62:J62"/>
    <mergeCell ref="H69:J69"/>
    <mergeCell ref="C3:J5"/>
    <mergeCell ref="C9:D10"/>
    <mergeCell ref="E9:E10"/>
    <mergeCell ref="D15:E15"/>
    <mergeCell ref="F15:F16"/>
    <mergeCell ref="G15:G16"/>
    <mergeCell ref="H15:H16"/>
    <mergeCell ref="I15:I16"/>
    <mergeCell ref="J15:J16"/>
  </mergeCells>
  <pageMargins left="0.36" right="0.28000000000000003" top="0.51" bottom="0.49" header="0.31496062992125984" footer="0.31496062992125984"/>
  <pageSetup paperSize="9" scale="5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K66"/>
  <sheetViews>
    <sheetView topLeftCell="A37" workbookViewId="0">
      <selection activeCell="E17" sqref="E17"/>
    </sheetView>
  </sheetViews>
  <sheetFormatPr defaultRowHeight="15"/>
  <cols>
    <col min="2" max="3" width="2.140625" customWidth="1"/>
    <col min="4" max="4" width="21" customWidth="1"/>
    <col min="5" max="5" width="30.7109375" customWidth="1"/>
    <col min="6" max="6" width="26" customWidth="1"/>
    <col min="7" max="7" width="26.85546875" customWidth="1"/>
    <col min="8" max="8" width="21.42578125" customWidth="1"/>
    <col min="9" max="9" width="21.28515625" customWidth="1"/>
    <col min="10" max="10" width="17.42578125" customWidth="1"/>
    <col min="11" max="11" width="2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95" t="s">
        <v>426</v>
      </c>
      <c r="D3" s="395"/>
      <c r="E3" s="395"/>
      <c r="F3" s="395"/>
      <c r="G3" s="395"/>
      <c r="H3" s="395"/>
      <c r="I3" s="395"/>
      <c r="J3" s="395"/>
      <c r="K3" s="10"/>
    </row>
    <row r="4" spans="2:11">
      <c r="B4" s="9"/>
      <c r="C4" s="395"/>
      <c r="D4" s="395"/>
      <c r="E4" s="395"/>
      <c r="F4" s="395"/>
      <c r="G4" s="395"/>
      <c r="H4" s="395"/>
      <c r="I4" s="395"/>
      <c r="J4" s="395"/>
      <c r="K4" s="10"/>
    </row>
    <row r="5" spans="2:11">
      <c r="B5" s="9"/>
      <c r="C5" s="395"/>
      <c r="D5" s="395"/>
      <c r="E5" s="395"/>
      <c r="F5" s="395"/>
      <c r="G5" s="395"/>
      <c r="H5" s="395"/>
      <c r="I5" s="395"/>
      <c r="J5" s="395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12</v>
      </c>
      <c r="F8" s="13"/>
      <c r="G8" s="16" t="s">
        <v>428</v>
      </c>
      <c r="H8" s="19" t="s">
        <v>573</v>
      </c>
      <c r="I8" s="16"/>
      <c r="J8" s="13"/>
      <c r="K8" s="17"/>
    </row>
    <row r="9" spans="2:11" ht="30" customHeight="1">
      <c r="B9" s="12"/>
      <c r="C9" s="396" t="s">
        <v>514</v>
      </c>
      <c r="D9" s="396"/>
      <c r="E9" s="397">
        <v>1493123</v>
      </c>
      <c r="F9" s="14"/>
      <c r="G9" s="16" t="s">
        <v>430</v>
      </c>
      <c r="H9" s="20" t="s">
        <v>566</v>
      </c>
      <c r="I9" s="16"/>
      <c r="J9" s="13"/>
      <c r="K9" s="17"/>
    </row>
    <row r="10" spans="2:11">
      <c r="B10" s="12"/>
      <c r="C10" s="396"/>
      <c r="D10" s="396"/>
      <c r="E10" s="398"/>
      <c r="F10" s="13" t="s">
        <v>429</v>
      </c>
      <c r="G10" s="16" t="s">
        <v>431</v>
      </c>
      <c r="H10" s="20">
        <v>647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5890068585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515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41" t="s">
        <v>434</v>
      </c>
      <c r="E15" s="342"/>
      <c r="F15" s="336" t="s">
        <v>518</v>
      </c>
      <c r="G15" s="334" t="s">
        <v>481</v>
      </c>
      <c r="H15" s="336" t="s">
        <v>482</v>
      </c>
      <c r="I15" s="399" t="s">
        <v>519</v>
      </c>
      <c r="J15" s="360" t="s">
        <v>437</v>
      </c>
      <c r="K15" s="10"/>
    </row>
    <row r="16" spans="2:11" ht="25.5">
      <c r="B16" s="9"/>
      <c r="C16" s="9"/>
      <c r="D16" s="234" t="s">
        <v>521</v>
      </c>
      <c r="E16" s="182" t="s">
        <v>522</v>
      </c>
      <c r="F16" s="337"/>
      <c r="G16" s="335"/>
      <c r="H16" s="337"/>
      <c r="I16" s="400"/>
      <c r="J16" s="361"/>
      <c r="K16" s="10"/>
    </row>
    <row r="17" spans="2:11" ht="90">
      <c r="B17" s="9"/>
      <c r="C17" s="9"/>
      <c r="D17" s="241" t="s">
        <v>629</v>
      </c>
      <c r="E17" s="241" t="s">
        <v>624</v>
      </c>
      <c r="F17" s="297">
        <v>2764</v>
      </c>
      <c r="G17" s="28" t="s">
        <v>625</v>
      </c>
      <c r="H17" s="29" t="s">
        <v>630</v>
      </c>
      <c r="I17" s="29" t="s">
        <v>702</v>
      </c>
      <c r="J17" s="259">
        <v>1239292.0900000001</v>
      </c>
      <c r="K17" s="10"/>
    </row>
    <row r="18" spans="2:11">
      <c r="B18" s="9"/>
      <c r="C18" s="9"/>
      <c r="D18" s="27"/>
      <c r="E18" s="28"/>
      <c r="F18" s="29"/>
      <c r="G18" s="28"/>
      <c r="H18" s="28"/>
      <c r="I18" s="29"/>
      <c r="J18" s="259"/>
      <c r="K18" s="10"/>
    </row>
    <row r="19" spans="2:11" ht="15.75" thickBot="1">
      <c r="B19" s="9"/>
      <c r="C19" s="9"/>
      <c r="D19" s="248" t="s">
        <v>631</v>
      </c>
      <c r="E19" s="250">
        <v>1</v>
      </c>
      <c r="F19" s="250">
        <f>SUM(F17:F18)</f>
        <v>2764</v>
      </c>
      <c r="G19" s="261"/>
      <c r="H19" s="262"/>
      <c r="I19" s="263"/>
      <c r="J19" s="264">
        <f>SUM(J17:J18)</f>
        <v>1239292.0900000001</v>
      </c>
      <c r="K19" s="10"/>
    </row>
    <row r="20" spans="2:11">
      <c r="B20" s="9"/>
      <c r="C20" s="9"/>
      <c r="D20" s="3" t="s">
        <v>520</v>
      </c>
      <c r="E20" s="21"/>
      <c r="F20" s="21"/>
      <c r="G20" s="21"/>
      <c r="H20" s="21"/>
      <c r="I20" s="21"/>
      <c r="J20" s="10"/>
      <c r="K20" s="10"/>
    </row>
    <row r="21" spans="2:11">
      <c r="B21" s="9"/>
      <c r="C21" s="9"/>
      <c r="D21" s="3" t="s">
        <v>533</v>
      </c>
      <c r="E21" s="21"/>
      <c r="F21" s="21"/>
      <c r="G21" s="21"/>
      <c r="H21" s="21"/>
      <c r="I21" s="21"/>
      <c r="J21" s="10"/>
      <c r="K21" s="10"/>
    </row>
    <row r="22" spans="2:11">
      <c r="B22" s="9"/>
      <c r="C22" s="9"/>
      <c r="D22" s="183" t="s">
        <v>523</v>
      </c>
      <c r="E22" s="21"/>
      <c r="F22" s="21"/>
      <c r="G22" s="21"/>
      <c r="H22" s="21"/>
      <c r="I22" s="21"/>
      <c r="J22" s="10"/>
      <c r="K22" s="10"/>
    </row>
    <row r="23" spans="2:11">
      <c r="B23" s="9"/>
      <c r="C23" s="9"/>
      <c r="D23" s="21" t="s">
        <v>524</v>
      </c>
      <c r="E23" s="37"/>
      <c r="F23" s="37"/>
      <c r="G23" s="37"/>
      <c r="H23" s="37"/>
      <c r="I23" s="37"/>
      <c r="J23" s="38"/>
      <c r="K23" s="10"/>
    </row>
    <row r="24" spans="2:11">
      <c r="B24" s="9"/>
      <c r="C24" s="9"/>
      <c r="D24" s="39" t="s">
        <v>511</v>
      </c>
      <c r="E24" s="37"/>
      <c r="F24" s="37"/>
      <c r="G24" s="37"/>
      <c r="H24" s="37"/>
      <c r="I24" s="37"/>
      <c r="J24" s="38"/>
      <c r="K24" s="10"/>
    </row>
    <row r="25" spans="2:11">
      <c r="B25" s="9"/>
      <c r="C25" s="9"/>
      <c r="D25" s="39" t="s">
        <v>534</v>
      </c>
      <c r="E25" s="37"/>
      <c r="F25" s="37"/>
      <c r="G25" s="37"/>
      <c r="H25" s="37"/>
      <c r="I25" s="37"/>
      <c r="J25" s="38"/>
      <c r="K25" s="10"/>
    </row>
    <row r="26" spans="2:11">
      <c r="B26" s="9"/>
      <c r="C26" s="9"/>
      <c r="D26" s="21" t="s">
        <v>525</v>
      </c>
      <c r="E26" s="37"/>
      <c r="F26" s="37"/>
      <c r="G26" s="37"/>
      <c r="H26" s="37"/>
      <c r="I26" s="37"/>
      <c r="J26" s="38"/>
      <c r="K26" s="10"/>
    </row>
    <row r="27" spans="2:11">
      <c r="B27" s="9"/>
      <c r="C27" s="9"/>
      <c r="D27" s="21" t="s">
        <v>526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21" t="s">
        <v>527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21" t="s">
        <v>528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529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530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531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535</v>
      </c>
      <c r="E33" s="37"/>
      <c r="F33" s="37"/>
      <c r="G33" s="37"/>
      <c r="H33" s="37"/>
      <c r="I33" s="37"/>
      <c r="J33" s="38"/>
      <c r="K33" s="10"/>
    </row>
    <row r="34" spans="2:11" ht="15.75" thickBot="1">
      <c r="B34" s="9"/>
      <c r="C34" s="9"/>
      <c r="D34" s="21"/>
      <c r="E34" s="37"/>
      <c r="F34" s="37"/>
      <c r="G34" s="37"/>
      <c r="H34" s="37"/>
      <c r="I34" s="37"/>
      <c r="J34" s="38"/>
      <c r="K34" s="10"/>
    </row>
    <row r="35" spans="2:11" ht="15.75" thickBot="1">
      <c r="B35" s="9"/>
      <c r="C35" s="103"/>
      <c r="D35" s="103"/>
      <c r="E35" s="103"/>
      <c r="F35" s="103"/>
      <c r="G35" s="103"/>
      <c r="H35" s="103"/>
      <c r="I35" s="103"/>
      <c r="J35" s="103"/>
      <c r="K35" s="59"/>
    </row>
    <row r="36" spans="2:11" ht="38.25">
      <c r="B36" s="104"/>
      <c r="C36" s="105"/>
      <c r="D36" s="106" t="s">
        <v>516</v>
      </c>
      <c r="E36" s="107"/>
      <c r="F36" s="107"/>
      <c r="G36" s="108"/>
      <c r="H36" s="227" t="s">
        <v>449</v>
      </c>
      <c r="I36" s="227" t="s">
        <v>450</v>
      </c>
      <c r="J36" s="110" t="s">
        <v>451</v>
      </c>
      <c r="K36" s="111"/>
    </row>
    <row r="37" spans="2:11">
      <c r="B37" s="104"/>
      <c r="C37" s="104"/>
      <c r="D37" s="113" t="s">
        <v>452</v>
      </c>
      <c r="E37" s="114"/>
      <c r="F37" s="114"/>
      <c r="G37" s="114"/>
      <c r="H37" s="115"/>
      <c r="I37" s="115"/>
      <c r="J37" s="116"/>
      <c r="K37" s="111"/>
    </row>
    <row r="38" spans="2:11">
      <c r="B38" s="104"/>
      <c r="C38" s="104"/>
      <c r="D38" s="113" t="s">
        <v>453</v>
      </c>
      <c r="E38" s="114"/>
      <c r="F38" s="114"/>
      <c r="G38" s="114"/>
      <c r="H38" s="115"/>
      <c r="I38" s="115"/>
      <c r="J38" s="116"/>
      <c r="K38" s="111"/>
    </row>
    <row r="39" spans="2:11">
      <c r="B39" s="104"/>
      <c r="C39" s="104"/>
      <c r="D39" s="117" t="s">
        <v>454</v>
      </c>
      <c r="E39" s="118"/>
      <c r="F39" s="118"/>
      <c r="G39" s="118"/>
      <c r="H39" s="115"/>
      <c r="I39" s="115">
        <v>145843.45000000001</v>
      </c>
      <c r="J39" s="115">
        <v>145843.45000000001</v>
      </c>
      <c r="K39" s="111"/>
    </row>
    <row r="40" spans="2:11">
      <c r="B40" s="104"/>
      <c r="C40" s="104"/>
      <c r="D40" s="113" t="s">
        <v>455</v>
      </c>
      <c r="E40" s="114"/>
      <c r="F40" s="114"/>
      <c r="G40" s="114"/>
      <c r="H40" s="115"/>
      <c r="I40" s="115">
        <v>62500</v>
      </c>
      <c r="J40" s="116">
        <v>62500</v>
      </c>
      <c r="K40" s="111"/>
    </row>
    <row r="41" spans="2:11">
      <c r="B41" s="104"/>
      <c r="C41" s="104"/>
      <c r="D41" s="113" t="s">
        <v>456</v>
      </c>
      <c r="E41" s="114"/>
      <c r="F41" s="114"/>
      <c r="G41" s="114"/>
      <c r="H41" s="115"/>
      <c r="I41" s="115">
        <v>3125</v>
      </c>
      <c r="J41" s="116">
        <v>3125</v>
      </c>
      <c r="K41" s="111"/>
    </row>
    <row r="42" spans="2:11">
      <c r="B42" s="104"/>
      <c r="C42" s="104"/>
      <c r="D42" s="117" t="s">
        <v>457</v>
      </c>
      <c r="E42" s="118"/>
      <c r="F42" s="118"/>
      <c r="G42" s="118"/>
      <c r="H42" s="115"/>
      <c r="I42" s="115">
        <v>12500</v>
      </c>
      <c r="J42" s="116">
        <v>12500</v>
      </c>
      <c r="K42" s="111"/>
    </row>
    <row r="43" spans="2:11">
      <c r="B43" s="104"/>
      <c r="C43" s="104"/>
      <c r="D43" s="117" t="s">
        <v>458</v>
      </c>
      <c r="E43" s="118"/>
      <c r="F43" s="118"/>
      <c r="G43" s="118"/>
      <c r="H43" s="115"/>
      <c r="I43" s="115"/>
      <c r="J43" s="116"/>
      <c r="K43" s="111"/>
    </row>
    <row r="44" spans="2:11">
      <c r="B44" s="104"/>
      <c r="C44" s="104"/>
      <c r="D44" s="117" t="s">
        <v>459</v>
      </c>
      <c r="E44" s="118"/>
      <c r="F44" s="118"/>
      <c r="G44" s="118"/>
      <c r="H44" s="115"/>
      <c r="I44" s="115"/>
      <c r="J44" s="116"/>
      <c r="K44" s="111"/>
    </row>
    <row r="45" spans="2:11">
      <c r="B45" s="104"/>
      <c r="C45" s="104"/>
      <c r="D45" s="117" t="s">
        <v>460</v>
      </c>
      <c r="E45" s="118"/>
      <c r="F45" s="118"/>
      <c r="G45" s="118"/>
      <c r="H45" s="115"/>
      <c r="I45" s="115"/>
      <c r="J45" s="116"/>
      <c r="K45" s="111"/>
    </row>
    <row r="46" spans="2:11">
      <c r="B46" s="104"/>
      <c r="C46" s="104"/>
      <c r="D46" s="117" t="s">
        <v>461</v>
      </c>
      <c r="E46" s="118"/>
      <c r="F46" s="118"/>
      <c r="G46" s="118"/>
      <c r="H46" s="119"/>
      <c r="I46" s="115"/>
      <c r="J46" s="116"/>
      <c r="K46" s="111"/>
    </row>
    <row r="47" spans="2:11">
      <c r="B47" s="104"/>
      <c r="C47" s="104"/>
      <c r="D47" s="117" t="s">
        <v>462</v>
      </c>
      <c r="E47" s="118"/>
      <c r="F47" s="118"/>
      <c r="G47" s="118"/>
      <c r="H47" s="119"/>
      <c r="I47" s="115"/>
      <c r="J47" s="116"/>
      <c r="K47" s="111"/>
    </row>
    <row r="48" spans="2:11">
      <c r="B48" s="104"/>
      <c r="C48" s="104"/>
      <c r="D48" s="120" t="s">
        <v>3</v>
      </c>
      <c r="E48" s="20"/>
      <c r="F48" s="20"/>
      <c r="G48" s="20"/>
      <c r="H48" s="121"/>
      <c r="I48" s="121">
        <f>SUM(I39:I47)</f>
        <v>223968.45</v>
      </c>
      <c r="J48" s="121">
        <f>SUM(J39:J47)</f>
        <v>223968.45</v>
      </c>
      <c r="K48" s="111"/>
    </row>
    <row r="49" spans="2:11" ht="15.75" thickBot="1">
      <c r="B49" s="104"/>
      <c r="C49" s="122"/>
      <c r="D49" s="123" t="s">
        <v>463</v>
      </c>
      <c r="E49" s="124"/>
      <c r="F49" s="124"/>
      <c r="G49" s="124"/>
      <c r="H49" s="125"/>
      <c r="I49" s="125"/>
      <c r="J49" s="126"/>
      <c r="K49" s="111"/>
    </row>
    <row r="50" spans="2:11" ht="15.75" thickBot="1">
      <c r="B50" s="9"/>
      <c r="C50" s="21"/>
      <c r="D50" s="21"/>
      <c r="E50" s="21"/>
      <c r="F50" s="21"/>
      <c r="G50" s="21"/>
      <c r="H50" s="21"/>
      <c r="I50" s="21"/>
      <c r="J50" s="21"/>
      <c r="K50" s="10"/>
    </row>
    <row r="51" spans="2:11">
      <c r="B51" s="62"/>
      <c r="C51" s="127"/>
      <c r="D51" s="58" t="s">
        <v>517</v>
      </c>
      <c r="E51" s="128"/>
      <c r="F51" s="128"/>
      <c r="G51" s="58"/>
      <c r="H51" s="58"/>
      <c r="I51" s="58"/>
      <c r="J51" s="129"/>
      <c r="K51" s="130"/>
    </row>
    <row r="52" spans="2:11">
      <c r="B52" s="133"/>
      <c r="C52" s="133"/>
      <c r="D52" s="134"/>
      <c r="E52" s="223"/>
      <c r="F52" s="223"/>
      <c r="G52" s="223"/>
      <c r="H52" s="223"/>
      <c r="I52" s="223"/>
      <c r="J52" s="225" t="s">
        <v>437</v>
      </c>
      <c r="K52" s="137"/>
    </row>
    <row r="53" spans="2:11">
      <c r="B53" s="133"/>
      <c r="C53" s="133"/>
      <c r="D53" s="139" t="s">
        <v>465</v>
      </c>
      <c r="E53" s="140"/>
      <c r="F53" s="140"/>
      <c r="G53" s="140"/>
      <c r="H53" s="140"/>
      <c r="I53" s="141"/>
      <c r="J53" s="116">
        <v>29862.46</v>
      </c>
      <c r="K53" s="137"/>
    </row>
    <row r="54" spans="2:11">
      <c r="B54" s="133"/>
      <c r="C54" s="133"/>
      <c r="D54" s="142" t="s">
        <v>466</v>
      </c>
      <c r="E54" s="140"/>
      <c r="F54" s="140"/>
      <c r="G54" s="140"/>
      <c r="H54" s="140"/>
      <c r="I54" s="140"/>
      <c r="J54" s="116"/>
      <c r="K54" s="137"/>
    </row>
    <row r="55" spans="2:11">
      <c r="B55" s="133"/>
      <c r="C55" s="133"/>
      <c r="D55" s="143" t="s">
        <v>3</v>
      </c>
      <c r="E55" s="140"/>
      <c r="F55" s="140"/>
      <c r="G55" s="140"/>
      <c r="H55" s="140"/>
      <c r="I55" s="140"/>
      <c r="J55" s="116">
        <f>SUM(J53:J54)</f>
        <v>29862.46</v>
      </c>
      <c r="K55" s="137"/>
    </row>
    <row r="56" spans="2:11" ht="15.75" thickBot="1">
      <c r="B56" s="133"/>
      <c r="C56" s="144"/>
      <c r="D56" s="123" t="s">
        <v>467</v>
      </c>
      <c r="E56" s="123"/>
      <c r="F56" s="145"/>
      <c r="G56" s="145"/>
      <c r="H56" s="125"/>
      <c r="I56" s="125"/>
      <c r="J56" s="146"/>
      <c r="K56" s="137"/>
    </row>
    <row r="57" spans="2:11" ht="15.75" thickBot="1">
      <c r="B57" s="60"/>
      <c r="C57" s="61"/>
      <c r="D57" s="61"/>
      <c r="E57" s="61"/>
      <c r="F57" s="61"/>
      <c r="G57" s="61"/>
      <c r="H57" s="61"/>
      <c r="I57" s="61"/>
      <c r="J57" s="61"/>
      <c r="K57" s="59"/>
    </row>
    <row r="58" spans="2:11">
      <c r="B58" s="60"/>
      <c r="C58" s="4"/>
      <c r="D58" s="23" t="s">
        <v>468</v>
      </c>
      <c r="E58" s="6"/>
      <c r="F58" s="6"/>
      <c r="G58" s="6"/>
      <c r="H58" s="354" t="s">
        <v>437</v>
      </c>
      <c r="I58" s="355"/>
      <c r="J58" s="356"/>
      <c r="K58" s="59"/>
    </row>
    <row r="59" spans="2:11">
      <c r="B59" s="60"/>
      <c r="C59" s="60"/>
      <c r="D59" s="164" t="s">
        <v>469</v>
      </c>
      <c r="E59" s="187"/>
      <c r="F59" s="188"/>
      <c r="G59" s="149" t="s">
        <v>470</v>
      </c>
      <c r="H59" s="64" t="s">
        <v>444</v>
      </c>
      <c r="I59" s="64" t="s">
        <v>445</v>
      </c>
      <c r="J59" s="65" t="s">
        <v>446</v>
      </c>
      <c r="K59" s="59"/>
    </row>
    <row r="60" spans="2:11">
      <c r="B60" s="150"/>
      <c r="C60" s="150"/>
      <c r="D60" s="139" t="s">
        <v>532</v>
      </c>
      <c r="E60" s="165"/>
      <c r="F60" s="141"/>
      <c r="G60" s="266">
        <v>1</v>
      </c>
      <c r="H60" s="300" t="s">
        <v>632</v>
      </c>
      <c r="I60" s="152"/>
      <c r="J60" s="153"/>
      <c r="K60" s="154"/>
    </row>
    <row r="61" spans="2:11">
      <c r="B61" s="133"/>
      <c r="C61" s="133"/>
      <c r="D61" s="184" t="s">
        <v>475</v>
      </c>
      <c r="E61" s="140"/>
      <c r="F61" s="141"/>
      <c r="G61" s="157"/>
      <c r="H61" s="237">
        <v>29862.46</v>
      </c>
      <c r="I61" s="157"/>
      <c r="J61" s="158"/>
      <c r="K61" s="137"/>
    </row>
    <row r="62" spans="2:11">
      <c r="B62" s="133"/>
      <c r="C62" s="133"/>
      <c r="D62" s="184" t="s">
        <v>476</v>
      </c>
      <c r="E62" s="140"/>
      <c r="F62" s="141"/>
      <c r="G62" s="157"/>
      <c r="H62" s="157"/>
      <c r="I62" s="156"/>
      <c r="J62" s="116">
        <v>223968.45</v>
      </c>
      <c r="K62" s="137"/>
    </row>
    <row r="63" spans="2:11">
      <c r="B63" s="133"/>
      <c r="C63" s="133"/>
      <c r="D63" s="184" t="s">
        <v>477</v>
      </c>
      <c r="E63" s="140"/>
      <c r="F63" s="141"/>
      <c r="G63" s="156"/>
      <c r="H63" s="157"/>
      <c r="I63" s="157"/>
      <c r="J63" s="116"/>
      <c r="K63" s="137"/>
    </row>
    <row r="64" spans="2:11">
      <c r="B64" s="133"/>
      <c r="C64" s="133"/>
      <c r="D64" s="185" t="s">
        <v>478</v>
      </c>
      <c r="E64" s="140"/>
      <c r="F64" s="189"/>
      <c r="G64" s="115"/>
      <c r="H64" s="115"/>
      <c r="I64" s="115"/>
      <c r="J64" s="236">
        <f>J63+J62</f>
        <v>223968.45</v>
      </c>
      <c r="K64" s="137"/>
    </row>
    <row r="65" spans="2:11" ht="15.75" thickBot="1">
      <c r="B65" s="133"/>
      <c r="C65" s="144"/>
      <c r="D65" s="186" t="s">
        <v>479</v>
      </c>
      <c r="E65" s="190"/>
      <c r="F65" s="191"/>
      <c r="G65" s="285">
        <v>1</v>
      </c>
      <c r="H65" s="357">
        <v>1493123</v>
      </c>
      <c r="I65" s="358"/>
      <c r="J65" s="359"/>
      <c r="K65" s="137"/>
    </row>
    <row r="66" spans="2:11" ht="15.75" thickBot="1">
      <c r="B66" s="40"/>
      <c r="C66" s="41"/>
      <c r="D66" s="41"/>
      <c r="E66" s="41"/>
      <c r="F66" s="41"/>
      <c r="G66" s="41"/>
      <c r="H66" s="41"/>
      <c r="I66" s="41"/>
      <c r="J66" s="41"/>
      <c r="K66" s="42"/>
    </row>
  </sheetData>
  <mergeCells count="11">
    <mergeCell ref="H58:J58"/>
    <mergeCell ref="H65:J65"/>
    <mergeCell ref="C3:J5"/>
    <mergeCell ref="C9:D10"/>
    <mergeCell ref="E9:E10"/>
    <mergeCell ref="D15:E15"/>
    <mergeCell ref="F15:F16"/>
    <mergeCell ref="G15:G16"/>
    <mergeCell ref="H15:H16"/>
    <mergeCell ref="I15:I16"/>
    <mergeCell ref="J15:J16"/>
  </mergeCells>
  <pageMargins left="0.39" right="0.28000000000000003" top="0.51" bottom="0.48" header="0.31496062992125984" footer="0.31496062992125984"/>
  <pageSetup paperSize="9" scale="5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K70"/>
  <sheetViews>
    <sheetView topLeftCell="A10" workbookViewId="0">
      <selection activeCell="D19" sqref="D19"/>
    </sheetView>
  </sheetViews>
  <sheetFormatPr defaultRowHeight="15"/>
  <cols>
    <col min="2" max="3" width="2.42578125" customWidth="1"/>
    <col min="4" max="4" width="16.7109375" customWidth="1"/>
    <col min="5" max="5" width="27.28515625" customWidth="1"/>
    <col min="6" max="6" width="27.7109375" customWidth="1"/>
    <col min="7" max="7" width="27.5703125" customWidth="1"/>
    <col min="8" max="8" width="27.85546875" customWidth="1"/>
    <col min="9" max="9" width="25.28515625" customWidth="1"/>
    <col min="10" max="10" width="16.5703125" customWidth="1"/>
    <col min="11" max="11" width="1.8554687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95" t="s">
        <v>426</v>
      </c>
      <c r="D3" s="395"/>
      <c r="E3" s="395"/>
      <c r="F3" s="395"/>
      <c r="G3" s="395"/>
      <c r="H3" s="395"/>
      <c r="I3" s="395"/>
      <c r="J3" s="395"/>
      <c r="K3" s="10"/>
    </row>
    <row r="4" spans="2:11">
      <c r="B4" s="9"/>
      <c r="C4" s="395"/>
      <c r="D4" s="395"/>
      <c r="E4" s="395"/>
      <c r="F4" s="395"/>
      <c r="G4" s="395"/>
      <c r="H4" s="395"/>
      <c r="I4" s="395"/>
      <c r="J4" s="395"/>
      <c r="K4" s="10"/>
    </row>
    <row r="5" spans="2:11">
      <c r="B5" s="9"/>
      <c r="C5" s="395"/>
      <c r="D5" s="395"/>
      <c r="E5" s="395"/>
      <c r="F5" s="395"/>
      <c r="G5" s="395"/>
      <c r="H5" s="395"/>
      <c r="I5" s="395"/>
      <c r="J5" s="395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13</v>
      </c>
      <c r="F8" s="13"/>
      <c r="G8" s="16" t="s">
        <v>428</v>
      </c>
      <c r="H8" s="401" t="s">
        <v>568</v>
      </c>
      <c r="I8" s="401"/>
      <c r="J8" s="13"/>
      <c r="K8" s="17"/>
    </row>
    <row r="9" spans="2:11" ht="33.75" customHeight="1">
      <c r="B9" s="12"/>
      <c r="C9" s="396" t="s">
        <v>514</v>
      </c>
      <c r="D9" s="396"/>
      <c r="E9" s="397">
        <v>2853702</v>
      </c>
      <c r="F9" s="14"/>
      <c r="G9" s="16" t="s">
        <v>430</v>
      </c>
      <c r="H9" s="20" t="s">
        <v>567</v>
      </c>
      <c r="I9" s="16"/>
      <c r="J9" s="13"/>
      <c r="K9" s="17"/>
    </row>
    <row r="10" spans="2:11">
      <c r="B10" s="12"/>
      <c r="C10" s="396"/>
      <c r="D10" s="396"/>
      <c r="E10" s="398"/>
      <c r="F10" s="13" t="s">
        <v>429</v>
      </c>
      <c r="G10" s="16" t="s">
        <v>431</v>
      </c>
      <c r="H10" s="20">
        <v>352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5890031455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515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41" t="s">
        <v>434</v>
      </c>
      <c r="E15" s="342"/>
      <c r="F15" s="338" t="s">
        <v>518</v>
      </c>
      <c r="G15" s="334" t="s">
        <v>481</v>
      </c>
      <c r="H15" s="336" t="s">
        <v>482</v>
      </c>
      <c r="I15" s="399" t="s">
        <v>519</v>
      </c>
      <c r="J15" s="360" t="s">
        <v>437</v>
      </c>
      <c r="K15" s="10"/>
    </row>
    <row r="16" spans="2:11" ht="25.5">
      <c r="B16" s="9"/>
      <c r="C16" s="9"/>
      <c r="D16" s="229" t="s">
        <v>521</v>
      </c>
      <c r="E16" s="182" t="s">
        <v>522</v>
      </c>
      <c r="F16" s="339"/>
      <c r="G16" s="335"/>
      <c r="H16" s="337"/>
      <c r="I16" s="400"/>
      <c r="J16" s="361"/>
      <c r="K16" s="10"/>
    </row>
    <row r="17" spans="2:11" ht="39">
      <c r="B17" s="9"/>
      <c r="C17" s="9"/>
      <c r="D17" s="244" t="s">
        <v>708</v>
      </c>
      <c r="E17" s="244" t="s">
        <v>742</v>
      </c>
      <c r="F17" s="181">
        <v>1914</v>
      </c>
      <c r="G17" s="28" t="s">
        <v>587</v>
      </c>
      <c r="H17" s="28" t="s">
        <v>660</v>
      </c>
      <c r="I17" s="29" t="s">
        <v>755</v>
      </c>
      <c r="J17" s="259">
        <v>249323.42</v>
      </c>
      <c r="K17" s="10"/>
    </row>
    <row r="18" spans="2:11" ht="64.5">
      <c r="B18" s="9"/>
      <c r="C18" s="9"/>
      <c r="D18" s="241" t="s">
        <v>750</v>
      </c>
      <c r="E18" s="241" t="s">
        <v>751</v>
      </c>
      <c r="F18" s="297">
        <v>1173</v>
      </c>
      <c r="G18" s="28" t="s">
        <v>587</v>
      </c>
      <c r="H18" s="28" t="s">
        <v>756</v>
      </c>
      <c r="I18" s="29" t="s">
        <v>757</v>
      </c>
      <c r="J18" s="259">
        <v>872632.04</v>
      </c>
      <c r="K18" s="10"/>
    </row>
    <row r="19" spans="2:11" ht="64.5">
      <c r="B19" s="9"/>
      <c r="C19" s="9"/>
      <c r="D19" s="241" t="s">
        <v>752</v>
      </c>
      <c r="E19" s="241" t="s">
        <v>753</v>
      </c>
      <c r="F19" s="181">
        <v>2332</v>
      </c>
      <c r="G19" s="28" t="s">
        <v>587</v>
      </c>
      <c r="H19" s="28" t="s">
        <v>758</v>
      </c>
      <c r="I19" s="29" t="s">
        <v>759</v>
      </c>
      <c r="J19" s="259">
        <v>1246617.2</v>
      </c>
      <c r="K19" s="10"/>
    </row>
    <row r="20" spans="2:11">
      <c r="B20" s="9"/>
      <c r="C20" s="9"/>
      <c r="D20" s="241"/>
      <c r="E20" s="242"/>
      <c r="F20" s="29"/>
      <c r="G20" s="28"/>
      <c r="H20" s="28"/>
      <c r="I20" s="29"/>
      <c r="J20" s="259"/>
      <c r="K20" s="10"/>
    </row>
    <row r="21" spans="2:11">
      <c r="B21" s="9"/>
      <c r="C21" s="9"/>
      <c r="D21" s="241"/>
      <c r="E21" s="242"/>
      <c r="F21" s="29"/>
      <c r="G21" s="28"/>
      <c r="H21" s="28"/>
      <c r="I21" s="29"/>
      <c r="J21" s="259"/>
      <c r="K21" s="10"/>
    </row>
    <row r="22" spans="2:11">
      <c r="B22" s="9"/>
      <c r="C22" s="9"/>
      <c r="D22" s="241"/>
      <c r="E22" s="242"/>
      <c r="F22" s="28"/>
      <c r="G22" s="28"/>
      <c r="H22" s="29"/>
      <c r="I22" s="181"/>
      <c r="J22" s="260"/>
      <c r="K22" s="10"/>
    </row>
    <row r="23" spans="2:11" ht="15.75" thickBot="1">
      <c r="B23" s="9"/>
      <c r="C23" s="9"/>
      <c r="D23" s="253" t="s">
        <v>754</v>
      </c>
      <c r="E23" s="254">
        <v>3</v>
      </c>
      <c r="F23" s="250">
        <f>SUM(F17:F22)</f>
        <v>5419</v>
      </c>
      <c r="G23" s="261"/>
      <c r="H23" s="262"/>
      <c r="I23" s="263"/>
      <c r="J23" s="264">
        <f>SUM(J17:J22)</f>
        <v>2368572.66</v>
      </c>
      <c r="K23" s="10"/>
    </row>
    <row r="24" spans="2:11">
      <c r="B24" s="9"/>
      <c r="C24" s="9"/>
      <c r="D24" s="3" t="s">
        <v>520</v>
      </c>
      <c r="E24" s="21"/>
      <c r="F24" s="21"/>
      <c r="G24" s="21"/>
      <c r="H24" s="21"/>
      <c r="I24" s="21"/>
      <c r="J24" s="10"/>
      <c r="K24" s="10"/>
    </row>
    <row r="25" spans="2:11">
      <c r="B25" s="9"/>
      <c r="C25" s="9"/>
      <c r="D25" s="3" t="s">
        <v>533</v>
      </c>
      <c r="E25" s="21"/>
      <c r="F25" s="21"/>
      <c r="G25" s="21"/>
      <c r="H25" s="21"/>
      <c r="I25" s="21"/>
      <c r="J25" s="10"/>
      <c r="K25" s="10"/>
    </row>
    <row r="26" spans="2:11">
      <c r="B26" s="9"/>
      <c r="C26" s="9"/>
      <c r="D26" s="183" t="s">
        <v>523</v>
      </c>
      <c r="E26" s="21"/>
      <c r="F26" s="21"/>
      <c r="G26" s="21"/>
      <c r="H26" s="21"/>
      <c r="I26" s="21"/>
      <c r="J26" s="10"/>
      <c r="K26" s="10"/>
    </row>
    <row r="27" spans="2:11">
      <c r="B27" s="9"/>
      <c r="C27" s="9"/>
      <c r="D27" s="21" t="s">
        <v>524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39" t="s">
        <v>511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39" t="s">
        <v>534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525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526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527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528</v>
      </c>
      <c r="E33" s="37"/>
      <c r="F33" s="37"/>
      <c r="G33" s="37"/>
      <c r="H33" s="37"/>
      <c r="I33" s="37"/>
      <c r="J33" s="38"/>
      <c r="K33" s="10"/>
    </row>
    <row r="34" spans="2:11">
      <c r="B34" s="9"/>
      <c r="C34" s="9"/>
      <c r="D34" s="21" t="s">
        <v>529</v>
      </c>
      <c r="E34" s="37"/>
      <c r="F34" s="37"/>
      <c r="G34" s="37"/>
      <c r="H34" s="37"/>
      <c r="I34" s="37"/>
      <c r="J34" s="38"/>
      <c r="K34" s="10"/>
    </row>
    <row r="35" spans="2:11">
      <c r="B35" s="9"/>
      <c r="C35" s="9"/>
      <c r="D35" s="21" t="s">
        <v>530</v>
      </c>
      <c r="E35" s="37"/>
      <c r="F35" s="37"/>
      <c r="G35" s="37"/>
      <c r="H35" s="37"/>
      <c r="I35" s="37"/>
      <c r="J35" s="38"/>
      <c r="K35" s="10"/>
    </row>
    <row r="36" spans="2:11">
      <c r="B36" s="9"/>
      <c r="C36" s="9"/>
      <c r="D36" s="21" t="s">
        <v>531</v>
      </c>
      <c r="E36" s="37"/>
      <c r="F36" s="37"/>
      <c r="G36" s="37"/>
      <c r="H36" s="37"/>
      <c r="I36" s="37"/>
      <c r="J36" s="38"/>
      <c r="K36" s="10"/>
    </row>
    <row r="37" spans="2:11">
      <c r="B37" s="9"/>
      <c r="C37" s="9"/>
      <c r="D37" s="21" t="s">
        <v>535</v>
      </c>
      <c r="E37" s="37"/>
      <c r="F37" s="37"/>
      <c r="G37" s="37"/>
      <c r="H37" s="37"/>
      <c r="I37" s="37"/>
      <c r="J37" s="38"/>
      <c r="K37" s="10"/>
    </row>
    <row r="38" spans="2:11" ht="15.75" thickBot="1">
      <c r="B38" s="9"/>
      <c r="C38" s="9"/>
      <c r="D38" s="21"/>
      <c r="E38" s="37"/>
      <c r="F38" s="37"/>
      <c r="G38" s="37"/>
      <c r="H38" s="37"/>
      <c r="I38" s="37"/>
      <c r="J38" s="38"/>
      <c r="K38" s="10"/>
    </row>
    <row r="39" spans="2:11" ht="15.75" thickBot="1">
      <c r="B39" s="9"/>
      <c r="C39" s="103"/>
      <c r="D39" s="103"/>
      <c r="E39" s="103"/>
      <c r="F39" s="103"/>
      <c r="G39" s="103"/>
      <c r="H39" s="103"/>
      <c r="I39" s="103"/>
      <c r="J39" s="103"/>
      <c r="K39" s="59"/>
    </row>
    <row r="40" spans="2:11" ht="51">
      <c r="B40" s="104"/>
      <c r="C40" s="105"/>
      <c r="D40" s="106" t="s">
        <v>516</v>
      </c>
      <c r="E40" s="107"/>
      <c r="F40" s="107"/>
      <c r="G40" s="108"/>
      <c r="H40" s="227" t="s">
        <v>449</v>
      </c>
      <c r="I40" s="227" t="s">
        <v>450</v>
      </c>
      <c r="J40" s="110" t="s">
        <v>451</v>
      </c>
      <c r="K40" s="111"/>
    </row>
    <row r="41" spans="2:11">
      <c r="B41" s="104"/>
      <c r="C41" s="104"/>
      <c r="D41" s="113" t="s">
        <v>452</v>
      </c>
      <c r="E41" s="114"/>
      <c r="F41" s="114"/>
      <c r="G41" s="114"/>
      <c r="H41" s="115"/>
      <c r="I41" s="115"/>
      <c r="J41" s="116"/>
      <c r="K41" s="111"/>
    </row>
    <row r="42" spans="2:11">
      <c r="B42" s="104"/>
      <c r="C42" s="104"/>
      <c r="D42" s="113" t="s">
        <v>453</v>
      </c>
      <c r="E42" s="114"/>
      <c r="F42" s="114"/>
      <c r="G42" s="114"/>
      <c r="H42" s="115"/>
      <c r="I42" s="115"/>
      <c r="J42" s="116"/>
      <c r="K42" s="111"/>
    </row>
    <row r="43" spans="2:11">
      <c r="B43" s="104"/>
      <c r="C43" s="104"/>
      <c r="D43" s="117" t="s">
        <v>454</v>
      </c>
      <c r="E43" s="118"/>
      <c r="F43" s="118"/>
      <c r="G43" s="118"/>
      <c r="H43" s="115"/>
      <c r="I43" s="115">
        <v>349930.3</v>
      </c>
      <c r="J43" s="115">
        <v>349930.3</v>
      </c>
      <c r="K43" s="111"/>
    </row>
    <row r="44" spans="2:11">
      <c r="B44" s="104"/>
      <c r="C44" s="104"/>
      <c r="D44" s="113" t="s">
        <v>455</v>
      </c>
      <c r="E44" s="114"/>
      <c r="F44" s="114"/>
      <c r="G44" s="114"/>
      <c r="H44" s="115"/>
      <c r="I44" s="115">
        <v>62500</v>
      </c>
      <c r="J44" s="116">
        <v>62500</v>
      </c>
      <c r="K44" s="111"/>
    </row>
    <row r="45" spans="2:11">
      <c r="B45" s="104"/>
      <c r="C45" s="104"/>
      <c r="D45" s="113" t="s">
        <v>456</v>
      </c>
      <c r="E45" s="114"/>
      <c r="F45" s="114"/>
      <c r="G45" s="114"/>
      <c r="H45" s="115"/>
      <c r="I45" s="115">
        <v>3125</v>
      </c>
      <c r="J45" s="116">
        <v>3125</v>
      </c>
      <c r="K45" s="111"/>
    </row>
    <row r="46" spans="2:11">
      <c r="B46" s="104"/>
      <c r="C46" s="104"/>
      <c r="D46" s="117" t="s">
        <v>457</v>
      </c>
      <c r="E46" s="118"/>
      <c r="F46" s="118"/>
      <c r="G46" s="118"/>
      <c r="H46" s="115"/>
      <c r="I46" s="115">
        <v>12500</v>
      </c>
      <c r="J46" s="116">
        <v>12500</v>
      </c>
      <c r="K46" s="111"/>
    </row>
    <row r="47" spans="2:11">
      <c r="B47" s="104"/>
      <c r="C47" s="104"/>
      <c r="D47" s="117" t="s">
        <v>458</v>
      </c>
      <c r="E47" s="118"/>
      <c r="F47" s="118"/>
      <c r="G47" s="118"/>
      <c r="H47" s="115"/>
      <c r="I47" s="115"/>
      <c r="J47" s="116"/>
      <c r="K47" s="111"/>
    </row>
    <row r="48" spans="2:11">
      <c r="B48" s="104"/>
      <c r="C48" s="104"/>
      <c r="D48" s="117" t="s">
        <v>459</v>
      </c>
      <c r="E48" s="118"/>
      <c r="F48" s="118"/>
      <c r="G48" s="118"/>
      <c r="H48" s="115"/>
      <c r="I48" s="115"/>
      <c r="J48" s="116"/>
      <c r="K48" s="111"/>
    </row>
    <row r="49" spans="2:11">
      <c r="B49" s="104"/>
      <c r="C49" s="104"/>
      <c r="D49" s="117" t="s">
        <v>460</v>
      </c>
      <c r="E49" s="118"/>
      <c r="F49" s="118"/>
      <c r="G49" s="118"/>
      <c r="H49" s="115"/>
      <c r="I49" s="115"/>
      <c r="J49" s="116"/>
      <c r="K49" s="111"/>
    </row>
    <row r="50" spans="2:11">
      <c r="B50" s="104"/>
      <c r="C50" s="104"/>
      <c r="D50" s="117" t="s">
        <v>461</v>
      </c>
      <c r="E50" s="118"/>
      <c r="F50" s="118"/>
      <c r="G50" s="118"/>
      <c r="H50" s="119"/>
      <c r="I50" s="115"/>
      <c r="J50" s="116"/>
      <c r="K50" s="111"/>
    </row>
    <row r="51" spans="2:11">
      <c r="B51" s="104"/>
      <c r="C51" s="104"/>
      <c r="D51" s="117" t="s">
        <v>462</v>
      </c>
      <c r="E51" s="118"/>
      <c r="F51" s="118"/>
      <c r="G51" s="118"/>
      <c r="H51" s="119"/>
      <c r="I51" s="115"/>
      <c r="J51" s="116"/>
      <c r="K51" s="111"/>
    </row>
    <row r="52" spans="2:11">
      <c r="B52" s="104"/>
      <c r="C52" s="104"/>
      <c r="D52" s="120" t="s">
        <v>3</v>
      </c>
      <c r="E52" s="20"/>
      <c r="F52" s="20"/>
      <c r="G52" s="20"/>
      <c r="H52" s="121"/>
      <c r="I52" s="121">
        <f>SUM(I43:I51)</f>
        <v>428055.3</v>
      </c>
      <c r="J52" s="121">
        <f>SUM(J43:J51)</f>
        <v>428055.3</v>
      </c>
      <c r="K52" s="111"/>
    </row>
    <row r="53" spans="2:11" ht="15.75" thickBot="1">
      <c r="B53" s="104"/>
      <c r="C53" s="122"/>
      <c r="D53" s="123" t="s">
        <v>463</v>
      </c>
      <c r="E53" s="124"/>
      <c r="F53" s="124"/>
      <c r="G53" s="124"/>
      <c r="H53" s="125"/>
      <c r="I53" s="125"/>
      <c r="J53" s="126"/>
      <c r="K53" s="111"/>
    </row>
    <row r="54" spans="2:11" ht="15.75" thickBot="1">
      <c r="B54" s="9"/>
      <c r="C54" s="21"/>
      <c r="D54" s="21"/>
      <c r="E54" s="21"/>
      <c r="F54" s="21"/>
      <c r="G54" s="21"/>
      <c r="H54" s="21"/>
      <c r="I54" s="21"/>
      <c r="J54" s="21"/>
      <c r="K54" s="10"/>
    </row>
    <row r="55" spans="2:11">
      <c r="B55" s="62"/>
      <c r="C55" s="127"/>
      <c r="D55" s="58" t="s">
        <v>517</v>
      </c>
      <c r="E55" s="128"/>
      <c r="F55" s="128"/>
      <c r="G55" s="58"/>
      <c r="H55" s="58"/>
      <c r="I55" s="58"/>
      <c r="J55" s="129"/>
      <c r="K55" s="130"/>
    </row>
    <row r="56" spans="2:11">
      <c r="B56" s="133"/>
      <c r="C56" s="133"/>
      <c r="D56" s="134"/>
      <c r="E56" s="223"/>
      <c r="F56" s="223"/>
      <c r="G56" s="223"/>
      <c r="H56" s="223"/>
      <c r="I56" s="223"/>
      <c r="J56" s="225" t="s">
        <v>437</v>
      </c>
      <c r="K56" s="137"/>
    </row>
    <row r="57" spans="2:11">
      <c r="B57" s="133"/>
      <c r="C57" s="133"/>
      <c r="D57" s="139" t="s">
        <v>465</v>
      </c>
      <c r="E57" s="140"/>
      <c r="F57" s="140"/>
      <c r="G57" s="140"/>
      <c r="H57" s="140"/>
      <c r="I57" s="141"/>
      <c r="J57" s="116">
        <v>57074.04</v>
      </c>
      <c r="K57" s="137"/>
    </row>
    <row r="58" spans="2:11">
      <c r="B58" s="133"/>
      <c r="C58" s="133"/>
      <c r="D58" s="142" t="s">
        <v>466</v>
      </c>
      <c r="E58" s="140"/>
      <c r="F58" s="140"/>
      <c r="G58" s="140"/>
      <c r="H58" s="140"/>
      <c r="I58" s="140"/>
      <c r="J58" s="116"/>
      <c r="K58" s="137"/>
    </row>
    <row r="59" spans="2:11">
      <c r="B59" s="133"/>
      <c r="C59" s="133"/>
      <c r="D59" s="143" t="s">
        <v>3</v>
      </c>
      <c r="E59" s="140"/>
      <c r="F59" s="140"/>
      <c r="G59" s="140"/>
      <c r="H59" s="140"/>
      <c r="I59" s="140"/>
      <c r="J59" s="116">
        <f>SUM(J57:J58)</f>
        <v>57074.04</v>
      </c>
      <c r="K59" s="137"/>
    </row>
    <row r="60" spans="2:11" ht="15.75" thickBot="1">
      <c r="B60" s="133"/>
      <c r="C60" s="144"/>
      <c r="D60" s="123" t="s">
        <v>467</v>
      </c>
      <c r="E60" s="123"/>
      <c r="F60" s="145"/>
      <c r="G60" s="145"/>
      <c r="H60" s="125"/>
      <c r="I60" s="125"/>
      <c r="J60" s="146"/>
      <c r="K60" s="137"/>
    </row>
    <row r="61" spans="2:11" ht="15.75" thickBot="1">
      <c r="B61" s="60"/>
      <c r="C61" s="61"/>
      <c r="D61" s="61"/>
      <c r="E61" s="61"/>
      <c r="F61" s="61"/>
      <c r="G61" s="61"/>
      <c r="H61" s="61"/>
      <c r="I61" s="61"/>
      <c r="J61" s="61"/>
      <c r="K61" s="59"/>
    </row>
    <row r="62" spans="2:11">
      <c r="B62" s="60"/>
      <c r="C62" s="4"/>
      <c r="D62" s="23" t="s">
        <v>468</v>
      </c>
      <c r="E62" s="6"/>
      <c r="F62" s="6"/>
      <c r="G62" s="6"/>
      <c r="H62" s="354" t="s">
        <v>437</v>
      </c>
      <c r="I62" s="355"/>
      <c r="J62" s="356"/>
      <c r="K62" s="59"/>
    </row>
    <row r="63" spans="2:11">
      <c r="B63" s="60"/>
      <c r="C63" s="60"/>
      <c r="D63" s="164" t="s">
        <v>469</v>
      </c>
      <c r="E63" s="187"/>
      <c r="F63" s="188"/>
      <c r="G63" s="149" t="s">
        <v>470</v>
      </c>
      <c r="H63" s="64" t="s">
        <v>444</v>
      </c>
      <c r="I63" s="64" t="s">
        <v>445</v>
      </c>
      <c r="J63" s="65" t="s">
        <v>446</v>
      </c>
      <c r="K63" s="59"/>
    </row>
    <row r="64" spans="2:11">
      <c r="B64" s="150"/>
      <c r="C64" s="150"/>
      <c r="D64" s="139" t="s">
        <v>532</v>
      </c>
      <c r="E64" s="165"/>
      <c r="F64" s="141"/>
      <c r="G64" s="266">
        <v>3</v>
      </c>
      <c r="H64" s="307">
        <v>2368572.66</v>
      </c>
      <c r="I64" s="152"/>
      <c r="J64" s="153"/>
      <c r="K64" s="154"/>
    </row>
    <row r="65" spans="2:11">
      <c r="B65" s="133"/>
      <c r="C65" s="133"/>
      <c r="D65" s="184" t="s">
        <v>475</v>
      </c>
      <c r="E65" s="140"/>
      <c r="F65" s="141"/>
      <c r="G65" s="157"/>
      <c r="H65" s="237">
        <v>57074.04</v>
      </c>
      <c r="I65" s="157"/>
      <c r="J65" s="158"/>
      <c r="K65" s="137"/>
    </row>
    <row r="66" spans="2:11">
      <c r="B66" s="133"/>
      <c r="C66" s="133"/>
      <c r="D66" s="184" t="s">
        <v>476</v>
      </c>
      <c r="E66" s="140"/>
      <c r="F66" s="141"/>
      <c r="G66" s="157"/>
      <c r="H66" s="157"/>
      <c r="I66" s="156"/>
      <c r="J66" s="116">
        <v>428055.3</v>
      </c>
      <c r="K66" s="137"/>
    </row>
    <row r="67" spans="2:11">
      <c r="B67" s="133"/>
      <c r="C67" s="133"/>
      <c r="D67" s="184" t="s">
        <v>477</v>
      </c>
      <c r="E67" s="140"/>
      <c r="F67" s="141"/>
      <c r="G67" s="156"/>
      <c r="H67" s="157"/>
      <c r="I67" s="157"/>
      <c r="J67" s="116"/>
      <c r="K67" s="137"/>
    </row>
    <row r="68" spans="2:11">
      <c r="B68" s="133"/>
      <c r="C68" s="133"/>
      <c r="D68" s="185" t="s">
        <v>478</v>
      </c>
      <c r="E68" s="140"/>
      <c r="F68" s="189"/>
      <c r="G68" s="268"/>
      <c r="H68" s="268">
        <f>H65+H64</f>
        <v>2425646.7000000002</v>
      </c>
      <c r="I68" s="268">
        <f>I66</f>
        <v>0</v>
      </c>
      <c r="J68" s="236">
        <f>J67+J66</f>
        <v>428055.3</v>
      </c>
      <c r="K68" s="137"/>
    </row>
    <row r="69" spans="2:11" ht="15.75" thickBot="1">
      <c r="B69" s="133"/>
      <c r="C69" s="144"/>
      <c r="D69" s="186" t="s">
        <v>479</v>
      </c>
      <c r="E69" s="190"/>
      <c r="F69" s="191"/>
      <c r="G69" s="285">
        <v>3</v>
      </c>
      <c r="H69" s="357">
        <f>G68+H68+I68+J68</f>
        <v>2853702</v>
      </c>
      <c r="I69" s="358"/>
      <c r="J69" s="359"/>
      <c r="K69" s="137"/>
    </row>
    <row r="70" spans="2:11" ht="15.75" thickBot="1">
      <c r="B70" s="40"/>
      <c r="C70" s="41"/>
      <c r="D70" s="41"/>
      <c r="E70" s="41"/>
      <c r="F70" s="41"/>
      <c r="G70" s="41"/>
      <c r="H70" s="41"/>
      <c r="I70" s="41"/>
      <c r="J70" s="41"/>
      <c r="K70" s="42"/>
    </row>
  </sheetData>
  <mergeCells count="12">
    <mergeCell ref="H62:J62"/>
    <mergeCell ref="H69:J69"/>
    <mergeCell ref="C3:J5"/>
    <mergeCell ref="C9:D10"/>
    <mergeCell ref="E9:E10"/>
    <mergeCell ref="D15:E15"/>
    <mergeCell ref="F15:F16"/>
    <mergeCell ref="G15:G16"/>
    <mergeCell ref="H15:H16"/>
    <mergeCell ref="I15:I16"/>
    <mergeCell ref="J15:J16"/>
    <mergeCell ref="H8:I8"/>
  </mergeCells>
  <pageMargins left="0.27559055118110237" right="0.31496062992125984" top="0.51181102362204722" bottom="0.51181102362204722" header="0.31496062992125984" footer="0.31496062992125984"/>
  <pageSetup paperSize="9" scale="5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1:K70"/>
  <sheetViews>
    <sheetView topLeftCell="A49" workbookViewId="0">
      <selection activeCell="F63" sqref="F63"/>
    </sheetView>
  </sheetViews>
  <sheetFormatPr defaultRowHeight="15"/>
  <cols>
    <col min="2" max="2" width="3" customWidth="1"/>
    <col min="3" max="3" width="2.42578125" customWidth="1"/>
    <col min="4" max="4" width="19.28515625" customWidth="1"/>
    <col min="5" max="5" width="27.85546875" customWidth="1"/>
    <col min="6" max="6" width="30" customWidth="1"/>
    <col min="7" max="7" width="26" customWidth="1"/>
    <col min="8" max="8" width="22.85546875" customWidth="1"/>
    <col min="9" max="9" width="21.7109375" customWidth="1"/>
    <col min="10" max="10" width="19" customWidth="1"/>
    <col min="11" max="11" width="2.8554687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95" t="s">
        <v>426</v>
      </c>
      <c r="D3" s="395"/>
      <c r="E3" s="395"/>
      <c r="F3" s="395"/>
      <c r="G3" s="395"/>
      <c r="H3" s="395"/>
      <c r="I3" s="395"/>
      <c r="J3" s="395"/>
      <c r="K3" s="10"/>
    </row>
    <row r="4" spans="2:11">
      <c r="B4" s="9"/>
      <c r="C4" s="395"/>
      <c r="D4" s="395"/>
      <c r="E4" s="395"/>
      <c r="F4" s="395"/>
      <c r="G4" s="395"/>
      <c r="H4" s="395"/>
      <c r="I4" s="395"/>
      <c r="J4" s="395"/>
      <c r="K4" s="10"/>
    </row>
    <row r="5" spans="2:11">
      <c r="B5" s="9"/>
      <c r="C5" s="395"/>
      <c r="D5" s="395"/>
      <c r="E5" s="395"/>
      <c r="F5" s="395"/>
      <c r="G5" s="395"/>
      <c r="H5" s="395"/>
      <c r="I5" s="395"/>
      <c r="J5" s="395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14</v>
      </c>
      <c r="F8" s="13"/>
      <c r="G8" s="16" t="s">
        <v>428</v>
      </c>
      <c r="H8" s="19" t="s">
        <v>569</v>
      </c>
      <c r="I8" s="16"/>
      <c r="J8" s="13"/>
      <c r="K8" s="17"/>
    </row>
    <row r="9" spans="2:11" ht="28.5" customHeight="1">
      <c r="B9" s="12"/>
      <c r="C9" s="396" t="s">
        <v>514</v>
      </c>
      <c r="D9" s="396"/>
      <c r="E9" s="397">
        <v>1318530</v>
      </c>
      <c r="F9" s="14"/>
      <c r="G9" s="16" t="s">
        <v>430</v>
      </c>
      <c r="H9" s="20" t="s">
        <v>570</v>
      </c>
      <c r="I9" s="16"/>
      <c r="J9" s="13"/>
      <c r="K9" s="17"/>
    </row>
    <row r="10" spans="2:11">
      <c r="B10" s="12"/>
      <c r="C10" s="396"/>
      <c r="D10" s="396"/>
      <c r="E10" s="398"/>
      <c r="F10" s="13" t="s">
        <v>429</v>
      </c>
      <c r="G10" s="16" t="s">
        <v>431</v>
      </c>
      <c r="H10" s="20">
        <v>523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8290042432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515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41" t="s">
        <v>434</v>
      </c>
      <c r="E15" s="342"/>
      <c r="F15" s="336" t="s">
        <v>518</v>
      </c>
      <c r="G15" s="334" t="s">
        <v>481</v>
      </c>
      <c r="H15" s="336" t="s">
        <v>482</v>
      </c>
      <c r="I15" s="399" t="s">
        <v>519</v>
      </c>
      <c r="J15" s="360" t="s">
        <v>437</v>
      </c>
      <c r="K15" s="10"/>
    </row>
    <row r="16" spans="2:11" ht="25.5">
      <c r="B16" s="9"/>
      <c r="C16" s="9"/>
      <c r="D16" s="234" t="s">
        <v>521</v>
      </c>
      <c r="E16" s="182" t="s">
        <v>522</v>
      </c>
      <c r="F16" s="337"/>
      <c r="G16" s="335"/>
      <c r="H16" s="337"/>
      <c r="I16" s="400"/>
      <c r="J16" s="361"/>
      <c r="K16" s="10"/>
    </row>
    <row r="17" spans="2:11" ht="26.25">
      <c r="B17" s="9"/>
      <c r="C17" s="9"/>
      <c r="D17" s="241" t="s">
        <v>658</v>
      </c>
      <c r="E17" s="242" t="s">
        <v>672</v>
      </c>
      <c r="F17" s="181">
        <v>1510</v>
      </c>
      <c r="G17" s="28" t="s">
        <v>587</v>
      </c>
      <c r="H17" s="28" t="s">
        <v>660</v>
      </c>
      <c r="I17" s="29" t="s">
        <v>703</v>
      </c>
      <c r="J17" s="259">
        <v>1094379.8999999999</v>
      </c>
      <c r="K17" s="10"/>
    </row>
    <row r="18" spans="2:11">
      <c r="B18" s="9"/>
      <c r="C18" s="9"/>
      <c r="D18" s="241"/>
      <c r="E18" s="242"/>
      <c r="F18" s="29"/>
      <c r="G18" s="28"/>
      <c r="H18" s="28"/>
      <c r="I18" s="29"/>
      <c r="J18" s="259"/>
      <c r="K18" s="10"/>
    </row>
    <row r="19" spans="2:11">
      <c r="B19" s="9"/>
      <c r="C19" s="9"/>
      <c r="D19" s="241"/>
      <c r="E19" s="242"/>
      <c r="F19" s="29"/>
      <c r="G19" s="28"/>
      <c r="H19" s="28"/>
      <c r="I19" s="29"/>
      <c r="J19" s="259"/>
      <c r="K19" s="10"/>
    </row>
    <row r="20" spans="2:11">
      <c r="B20" s="9"/>
      <c r="C20" s="9"/>
      <c r="D20" s="241"/>
      <c r="E20" s="242"/>
      <c r="F20" s="29"/>
      <c r="G20" s="28"/>
      <c r="H20" s="28"/>
      <c r="I20" s="29"/>
      <c r="J20" s="259"/>
      <c r="K20" s="10"/>
    </row>
    <row r="21" spans="2:11">
      <c r="B21" s="9"/>
      <c r="C21" s="9"/>
      <c r="D21" s="241"/>
      <c r="E21" s="242"/>
      <c r="F21" s="29"/>
      <c r="G21" s="28"/>
      <c r="H21" s="28"/>
      <c r="I21" s="29"/>
      <c r="J21" s="259"/>
      <c r="K21" s="10"/>
    </row>
    <row r="22" spans="2:11">
      <c r="B22" s="9"/>
      <c r="C22" s="9"/>
      <c r="D22" s="241"/>
      <c r="E22" s="242"/>
      <c r="F22" s="28"/>
      <c r="G22" s="28"/>
      <c r="H22" s="29"/>
      <c r="I22" s="181"/>
      <c r="J22" s="260"/>
      <c r="K22" s="10"/>
    </row>
    <row r="23" spans="2:11" ht="15.75" thickBot="1">
      <c r="B23" s="9"/>
      <c r="C23" s="9"/>
      <c r="D23" s="253" t="s">
        <v>659</v>
      </c>
      <c r="E23" s="254">
        <v>1</v>
      </c>
      <c r="F23" s="250">
        <f>SUM(F17:F22)</f>
        <v>1510</v>
      </c>
      <c r="G23" s="261"/>
      <c r="H23" s="262"/>
      <c r="I23" s="263"/>
      <c r="J23" s="264">
        <f>SUM(J17:J22)</f>
        <v>1094379.8999999999</v>
      </c>
      <c r="K23" s="10"/>
    </row>
    <row r="24" spans="2:11">
      <c r="B24" s="9"/>
      <c r="C24" s="9"/>
      <c r="D24" s="3" t="s">
        <v>520</v>
      </c>
      <c r="E24" s="21"/>
      <c r="F24" s="21"/>
      <c r="G24" s="21"/>
      <c r="H24" s="21"/>
      <c r="I24" s="21"/>
      <c r="J24" s="10"/>
      <c r="K24" s="10"/>
    </row>
    <row r="25" spans="2:11">
      <c r="B25" s="9"/>
      <c r="C25" s="9"/>
      <c r="D25" s="3" t="s">
        <v>533</v>
      </c>
      <c r="E25" s="21"/>
      <c r="F25" s="21"/>
      <c r="G25" s="21"/>
      <c r="H25" s="21"/>
      <c r="I25" s="21"/>
      <c r="J25" s="10"/>
      <c r="K25" s="10"/>
    </row>
    <row r="26" spans="2:11">
      <c r="B26" s="9"/>
      <c r="C26" s="9"/>
      <c r="D26" s="183" t="s">
        <v>523</v>
      </c>
      <c r="E26" s="21"/>
      <c r="F26" s="21"/>
      <c r="G26" s="21"/>
      <c r="H26" s="21"/>
      <c r="I26" s="21"/>
      <c r="J26" s="10"/>
      <c r="K26" s="10"/>
    </row>
    <row r="27" spans="2:11">
      <c r="B27" s="9"/>
      <c r="C27" s="9"/>
      <c r="D27" s="21" t="s">
        <v>524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39" t="s">
        <v>511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39" t="s">
        <v>534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525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526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527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528</v>
      </c>
      <c r="E33" s="37"/>
      <c r="F33" s="37"/>
      <c r="G33" s="37"/>
      <c r="H33" s="37"/>
      <c r="I33" s="37"/>
      <c r="J33" s="38"/>
      <c r="K33" s="10"/>
    </row>
    <row r="34" spans="2:11">
      <c r="B34" s="9"/>
      <c r="C34" s="9"/>
      <c r="D34" s="21" t="s">
        <v>529</v>
      </c>
      <c r="E34" s="37"/>
      <c r="F34" s="37"/>
      <c r="G34" s="37"/>
      <c r="H34" s="37"/>
      <c r="I34" s="37"/>
      <c r="J34" s="38"/>
      <c r="K34" s="10"/>
    </row>
    <row r="35" spans="2:11">
      <c r="B35" s="9"/>
      <c r="C35" s="9"/>
      <c r="D35" s="21" t="s">
        <v>530</v>
      </c>
      <c r="E35" s="37"/>
      <c r="F35" s="37"/>
      <c r="G35" s="37"/>
      <c r="H35" s="37"/>
      <c r="I35" s="37"/>
      <c r="J35" s="38"/>
      <c r="K35" s="10"/>
    </row>
    <row r="36" spans="2:11">
      <c r="B36" s="9"/>
      <c r="C36" s="9"/>
      <c r="D36" s="21" t="s">
        <v>531</v>
      </c>
      <c r="E36" s="37"/>
      <c r="F36" s="37"/>
      <c r="G36" s="37"/>
      <c r="H36" s="37"/>
      <c r="I36" s="37"/>
      <c r="J36" s="38"/>
      <c r="K36" s="10"/>
    </row>
    <row r="37" spans="2:11">
      <c r="B37" s="9"/>
      <c r="C37" s="9"/>
      <c r="D37" s="21" t="s">
        <v>535</v>
      </c>
      <c r="E37" s="37"/>
      <c r="F37" s="37"/>
      <c r="G37" s="37"/>
      <c r="H37" s="37"/>
      <c r="I37" s="37"/>
      <c r="J37" s="38"/>
      <c r="K37" s="10"/>
    </row>
    <row r="38" spans="2:11" ht="15.75" thickBot="1">
      <c r="B38" s="9"/>
      <c r="C38" s="9"/>
      <c r="D38" s="21"/>
      <c r="E38" s="37"/>
      <c r="F38" s="37"/>
      <c r="G38" s="37"/>
      <c r="H38" s="37"/>
      <c r="I38" s="37"/>
      <c r="J38" s="38"/>
      <c r="K38" s="10"/>
    </row>
    <row r="39" spans="2:11" ht="15.75" thickBot="1">
      <c r="B39" s="9"/>
      <c r="C39" s="103"/>
      <c r="D39" s="103"/>
      <c r="E39" s="103"/>
      <c r="F39" s="103"/>
      <c r="G39" s="103"/>
      <c r="H39" s="103"/>
      <c r="I39" s="103"/>
      <c r="J39" s="103"/>
      <c r="K39" s="59"/>
    </row>
    <row r="40" spans="2:11" ht="38.25">
      <c r="B40" s="104"/>
      <c r="C40" s="105"/>
      <c r="D40" s="106" t="s">
        <v>516</v>
      </c>
      <c r="E40" s="107"/>
      <c r="F40" s="107"/>
      <c r="G40" s="108"/>
      <c r="H40" s="227" t="s">
        <v>449</v>
      </c>
      <c r="I40" s="227" t="s">
        <v>450</v>
      </c>
      <c r="J40" s="110" t="s">
        <v>451</v>
      </c>
      <c r="K40" s="111"/>
    </row>
    <row r="41" spans="2:11">
      <c r="B41" s="104"/>
      <c r="C41" s="104"/>
      <c r="D41" s="113" t="s">
        <v>452</v>
      </c>
      <c r="E41" s="114"/>
      <c r="F41" s="114"/>
      <c r="G41" s="114"/>
      <c r="H41" s="115"/>
      <c r="I41" s="115"/>
      <c r="J41" s="116"/>
      <c r="K41" s="111"/>
    </row>
    <row r="42" spans="2:11">
      <c r="B42" s="104"/>
      <c r="C42" s="104"/>
      <c r="D42" s="113" t="s">
        <v>453</v>
      </c>
      <c r="E42" s="114"/>
      <c r="F42" s="114"/>
      <c r="G42" s="114"/>
      <c r="H42" s="115"/>
      <c r="I42" s="115"/>
      <c r="J42" s="116"/>
      <c r="K42" s="111"/>
    </row>
    <row r="43" spans="2:11">
      <c r="B43" s="104"/>
      <c r="C43" s="104"/>
      <c r="D43" s="117" t="s">
        <v>454</v>
      </c>
      <c r="E43" s="118"/>
      <c r="F43" s="118"/>
      <c r="G43" s="118"/>
      <c r="H43" s="115"/>
      <c r="I43" s="115">
        <v>119654.5</v>
      </c>
      <c r="J43" s="115">
        <v>119654.5</v>
      </c>
      <c r="K43" s="111"/>
    </row>
    <row r="44" spans="2:11">
      <c r="B44" s="104"/>
      <c r="C44" s="104"/>
      <c r="D44" s="113" t="s">
        <v>455</v>
      </c>
      <c r="E44" s="114"/>
      <c r="F44" s="114"/>
      <c r="G44" s="114"/>
      <c r="H44" s="115"/>
      <c r="I44" s="115">
        <v>62500</v>
      </c>
      <c r="J44" s="116">
        <v>62500</v>
      </c>
      <c r="K44" s="111"/>
    </row>
    <row r="45" spans="2:11">
      <c r="B45" s="104"/>
      <c r="C45" s="104"/>
      <c r="D45" s="113" t="s">
        <v>456</v>
      </c>
      <c r="E45" s="114"/>
      <c r="F45" s="114"/>
      <c r="G45" s="114"/>
      <c r="H45" s="115"/>
      <c r="I45" s="115">
        <v>3125</v>
      </c>
      <c r="J45" s="116">
        <v>3125</v>
      </c>
      <c r="K45" s="111"/>
    </row>
    <row r="46" spans="2:11">
      <c r="B46" s="104"/>
      <c r="C46" s="104"/>
      <c r="D46" s="117" t="s">
        <v>457</v>
      </c>
      <c r="E46" s="118"/>
      <c r="F46" s="118"/>
      <c r="G46" s="118"/>
      <c r="H46" s="115"/>
      <c r="I46" s="115">
        <v>12500</v>
      </c>
      <c r="J46" s="116">
        <v>12500</v>
      </c>
      <c r="K46" s="111"/>
    </row>
    <row r="47" spans="2:11">
      <c r="B47" s="104"/>
      <c r="C47" s="104"/>
      <c r="D47" s="117" t="s">
        <v>458</v>
      </c>
      <c r="E47" s="118"/>
      <c r="F47" s="118"/>
      <c r="G47" s="118"/>
      <c r="H47" s="115"/>
      <c r="I47" s="115"/>
      <c r="J47" s="116"/>
      <c r="K47" s="111"/>
    </row>
    <row r="48" spans="2:11">
      <c r="B48" s="104"/>
      <c r="C48" s="104"/>
      <c r="D48" s="117" t="s">
        <v>459</v>
      </c>
      <c r="E48" s="118"/>
      <c r="F48" s="118"/>
      <c r="G48" s="118"/>
      <c r="H48" s="115"/>
      <c r="I48" s="115"/>
      <c r="J48" s="116"/>
      <c r="K48" s="111"/>
    </row>
    <row r="49" spans="2:11">
      <c r="B49" s="104"/>
      <c r="C49" s="104"/>
      <c r="D49" s="117" t="s">
        <v>460</v>
      </c>
      <c r="E49" s="118"/>
      <c r="F49" s="118"/>
      <c r="G49" s="118"/>
      <c r="H49" s="115"/>
      <c r="I49" s="115"/>
      <c r="J49" s="116"/>
      <c r="K49" s="111"/>
    </row>
    <row r="50" spans="2:11">
      <c r="B50" s="104"/>
      <c r="C50" s="104"/>
      <c r="D50" s="117" t="s">
        <v>461</v>
      </c>
      <c r="E50" s="118"/>
      <c r="F50" s="118"/>
      <c r="G50" s="118"/>
      <c r="H50" s="119"/>
      <c r="I50" s="115"/>
      <c r="J50" s="116"/>
      <c r="K50" s="111"/>
    </row>
    <row r="51" spans="2:11">
      <c r="B51" s="104"/>
      <c r="C51" s="104"/>
      <c r="D51" s="117" t="s">
        <v>462</v>
      </c>
      <c r="E51" s="118"/>
      <c r="F51" s="118"/>
      <c r="G51" s="118"/>
      <c r="H51" s="119"/>
      <c r="I51" s="115"/>
      <c r="J51" s="116"/>
      <c r="K51" s="111"/>
    </row>
    <row r="52" spans="2:11">
      <c r="B52" s="104"/>
      <c r="C52" s="104"/>
      <c r="D52" s="120" t="s">
        <v>3</v>
      </c>
      <c r="E52" s="20"/>
      <c r="F52" s="20"/>
      <c r="G52" s="20"/>
      <c r="H52" s="121"/>
      <c r="I52" s="121">
        <f>SUM(I43:I51)</f>
        <v>197779.5</v>
      </c>
      <c r="J52" s="121">
        <f>SUM(J43:J51)</f>
        <v>197779.5</v>
      </c>
      <c r="K52" s="111"/>
    </row>
    <row r="53" spans="2:11" ht="15.75" thickBot="1">
      <c r="B53" s="104"/>
      <c r="C53" s="122"/>
      <c r="D53" s="123" t="s">
        <v>463</v>
      </c>
      <c r="E53" s="124"/>
      <c r="F53" s="124"/>
      <c r="G53" s="124"/>
      <c r="H53" s="125"/>
      <c r="I53" s="125"/>
      <c r="J53" s="126"/>
      <c r="K53" s="111"/>
    </row>
    <row r="54" spans="2:11" ht="15.75" thickBot="1">
      <c r="B54" s="9"/>
      <c r="C54" s="21"/>
      <c r="D54" s="21"/>
      <c r="E54" s="21"/>
      <c r="F54" s="21"/>
      <c r="G54" s="21"/>
      <c r="H54" s="21"/>
      <c r="I54" s="21"/>
      <c r="J54" s="21"/>
      <c r="K54" s="10"/>
    </row>
    <row r="55" spans="2:11">
      <c r="B55" s="62"/>
      <c r="C55" s="127"/>
      <c r="D55" s="58" t="s">
        <v>517</v>
      </c>
      <c r="E55" s="128"/>
      <c r="F55" s="128"/>
      <c r="G55" s="58"/>
      <c r="H55" s="58"/>
      <c r="I55" s="58"/>
      <c r="J55" s="129"/>
      <c r="K55" s="130"/>
    </row>
    <row r="56" spans="2:11">
      <c r="B56" s="133"/>
      <c r="C56" s="133"/>
      <c r="D56" s="134"/>
      <c r="E56" s="223"/>
      <c r="F56" s="223"/>
      <c r="G56" s="223"/>
      <c r="H56" s="223"/>
      <c r="I56" s="223"/>
      <c r="J56" s="225" t="s">
        <v>437</v>
      </c>
      <c r="K56" s="137"/>
    </row>
    <row r="57" spans="2:11">
      <c r="B57" s="133"/>
      <c r="C57" s="133"/>
      <c r="D57" s="139" t="s">
        <v>465</v>
      </c>
      <c r="E57" s="140"/>
      <c r="F57" s="140"/>
      <c r="G57" s="140"/>
      <c r="H57" s="140"/>
      <c r="I57" s="141"/>
      <c r="J57" s="116">
        <v>26370.6</v>
      </c>
      <c r="K57" s="137"/>
    </row>
    <row r="58" spans="2:11">
      <c r="B58" s="133"/>
      <c r="C58" s="133"/>
      <c r="D58" s="142" t="s">
        <v>466</v>
      </c>
      <c r="E58" s="140"/>
      <c r="F58" s="140"/>
      <c r="G58" s="140"/>
      <c r="H58" s="140"/>
      <c r="I58" s="140"/>
      <c r="J58" s="116"/>
      <c r="K58" s="137"/>
    </row>
    <row r="59" spans="2:11">
      <c r="B59" s="133"/>
      <c r="C59" s="133"/>
      <c r="D59" s="143" t="s">
        <v>3</v>
      </c>
      <c r="E59" s="140"/>
      <c r="F59" s="140"/>
      <c r="G59" s="140"/>
      <c r="H59" s="140"/>
      <c r="I59" s="140"/>
      <c r="J59" s="116">
        <f>SUM(J57:J58)</f>
        <v>26370.6</v>
      </c>
      <c r="K59" s="137"/>
    </row>
    <row r="60" spans="2:11" ht="15.75" thickBot="1">
      <c r="B60" s="133"/>
      <c r="C60" s="144"/>
      <c r="D60" s="123" t="s">
        <v>467</v>
      </c>
      <c r="E60" s="123"/>
      <c r="F60" s="145"/>
      <c r="G60" s="145"/>
      <c r="H60" s="125"/>
      <c r="I60" s="125"/>
      <c r="J60" s="146"/>
      <c r="K60" s="137"/>
    </row>
    <row r="61" spans="2:11" ht="15.75" thickBot="1">
      <c r="B61" s="60"/>
      <c r="C61" s="61"/>
      <c r="D61" s="61"/>
      <c r="E61" s="61"/>
      <c r="F61" s="61"/>
      <c r="G61" s="61"/>
      <c r="H61" s="61"/>
      <c r="I61" s="61"/>
      <c r="J61" s="61"/>
      <c r="K61" s="59"/>
    </row>
    <row r="62" spans="2:11">
      <c r="B62" s="60"/>
      <c r="C62" s="4"/>
      <c r="D62" s="23" t="s">
        <v>468</v>
      </c>
      <c r="E62" s="6"/>
      <c r="F62" s="6"/>
      <c r="G62" s="6"/>
      <c r="H62" s="354" t="s">
        <v>437</v>
      </c>
      <c r="I62" s="355"/>
      <c r="J62" s="356"/>
      <c r="K62" s="59"/>
    </row>
    <row r="63" spans="2:11">
      <c r="B63" s="60"/>
      <c r="C63" s="60"/>
      <c r="D63" s="164" t="s">
        <v>469</v>
      </c>
      <c r="E63" s="187"/>
      <c r="F63" s="188"/>
      <c r="G63" s="149" t="s">
        <v>470</v>
      </c>
      <c r="H63" s="64" t="s">
        <v>444</v>
      </c>
      <c r="I63" s="64" t="s">
        <v>445</v>
      </c>
      <c r="J63" s="65" t="s">
        <v>446</v>
      </c>
      <c r="K63" s="59"/>
    </row>
    <row r="64" spans="2:11">
      <c r="B64" s="150"/>
      <c r="C64" s="150"/>
      <c r="D64" s="139" t="s">
        <v>532</v>
      </c>
      <c r="E64" s="165"/>
      <c r="F64" s="141"/>
      <c r="G64" s="302">
        <v>1</v>
      </c>
      <c r="H64" s="237">
        <v>1094379.8999999999</v>
      </c>
      <c r="I64" s="152"/>
      <c r="J64" s="153"/>
      <c r="K64" s="154"/>
    </row>
    <row r="65" spans="2:11">
      <c r="B65" s="133"/>
      <c r="C65" s="133"/>
      <c r="D65" s="184" t="s">
        <v>475</v>
      </c>
      <c r="E65" s="140"/>
      <c r="F65" s="141"/>
      <c r="G65" s="157"/>
      <c r="H65" s="237">
        <v>26370.6</v>
      </c>
      <c r="I65" s="157"/>
      <c r="J65" s="158"/>
      <c r="K65" s="137"/>
    </row>
    <row r="66" spans="2:11">
      <c r="B66" s="133"/>
      <c r="C66" s="133"/>
      <c r="D66" s="184" t="s">
        <v>476</v>
      </c>
      <c r="E66" s="140"/>
      <c r="F66" s="141"/>
      <c r="G66" s="157"/>
      <c r="H66" s="157"/>
      <c r="I66" s="156"/>
      <c r="J66" s="116">
        <v>197779.5</v>
      </c>
      <c r="K66" s="137"/>
    </row>
    <row r="67" spans="2:11">
      <c r="B67" s="133"/>
      <c r="C67" s="133"/>
      <c r="D67" s="184" t="s">
        <v>477</v>
      </c>
      <c r="E67" s="140"/>
      <c r="F67" s="141"/>
      <c r="G67" s="156"/>
      <c r="H67" s="157"/>
      <c r="I67" s="157"/>
      <c r="J67" s="116"/>
      <c r="K67" s="137"/>
    </row>
    <row r="68" spans="2:11">
      <c r="B68" s="133"/>
      <c r="C68" s="133"/>
      <c r="D68" s="185" t="s">
        <v>478</v>
      </c>
      <c r="E68" s="140"/>
      <c r="F68" s="189"/>
      <c r="G68" s="268"/>
      <c r="H68" s="268">
        <f>H65+H64</f>
        <v>1120750.5</v>
      </c>
      <c r="I68" s="268">
        <f>I66</f>
        <v>0</v>
      </c>
      <c r="J68" s="236">
        <f>J67+J66</f>
        <v>197779.5</v>
      </c>
      <c r="K68" s="137"/>
    </row>
    <row r="69" spans="2:11" ht="15.75" thickBot="1">
      <c r="B69" s="133"/>
      <c r="C69" s="144"/>
      <c r="D69" s="186" t="s">
        <v>479</v>
      </c>
      <c r="E69" s="190"/>
      <c r="F69" s="191"/>
      <c r="G69" s="285">
        <v>1</v>
      </c>
      <c r="H69" s="357">
        <f>G68+H68+I68+J68</f>
        <v>1318530</v>
      </c>
      <c r="I69" s="358"/>
      <c r="J69" s="359"/>
      <c r="K69" s="137"/>
    </row>
    <row r="70" spans="2:11" ht="15.75" thickBot="1">
      <c r="B70" s="40"/>
      <c r="C70" s="41"/>
      <c r="D70" s="41"/>
      <c r="E70" s="41"/>
      <c r="F70" s="41"/>
      <c r="G70" s="41"/>
      <c r="H70" s="41"/>
      <c r="I70" s="41"/>
      <c r="J70" s="41"/>
      <c r="K70" s="42"/>
    </row>
  </sheetData>
  <mergeCells count="11">
    <mergeCell ref="H62:J62"/>
    <mergeCell ref="H69:J69"/>
    <mergeCell ref="C3:J5"/>
    <mergeCell ref="C9:D10"/>
    <mergeCell ref="E9:E10"/>
    <mergeCell ref="D15:E15"/>
    <mergeCell ref="F15:F16"/>
    <mergeCell ref="G15:G16"/>
    <mergeCell ref="H15:H16"/>
    <mergeCell ref="I15:I16"/>
    <mergeCell ref="J15:J16"/>
  </mergeCells>
  <pageMargins left="0.32" right="0.31" top="0.49" bottom="0.56000000000000005" header="0.31496062992125984" footer="0.31496062992125984"/>
  <pageSetup paperSize="9" scale="55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1:K67"/>
  <sheetViews>
    <sheetView topLeftCell="A43" workbookViewId="0">
      <selection activeCell="F20" sqref="F20"/>
    </sheetView>
  </sheetViews>
  <sheetFormatPr defaultRowHeight="15"/>
  <cols>
    <col min="2" max="2" width="2.85546875" customWidth="1"/>
    <col min="3" max="3" width="1.85546875" customWidth="1"/>
    <col min="4" max="4" width="18.42578125" customWidth="1"/>
    <col min="5" max="5" width="29" customWidth="1"/>
    <col min="6" max="6" width="26.7109375" customWidth="1"/>
    <col min="7" max="7" width="26.85546875" customWidth="1"/>
    <col min="8" max="8" width="19.42578125" customWidth="1"/>
    <col min="9" max="9" width="20.85546875" customWidth="1"/>
    <col min="10" max="10" width="23.42578125" customWidth="1"/>
    <col min="11" max="11" width="2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95" t="s">
        <v>426</v>
      </c>
      <c r="D3" s="395"/>
      <c r="E3" s="395"/>
      <c r="F3" s="395"/>
      <c r="G3" s="395"/>
      <c r="H3" s="395"/>
      <c r="I3" s="395"/>
      <c r="J3" s="395"/>
      <c r="K3" s="10"/>
    </row>
    <row r="4" spans="2:11">
      <c r="B4" s="9"/>
      <c r="C4" s="395"/>
      <c r="D4" s="395"/>
      <c r="E4" s="395"/>
      <c r="F4" s="395"/>
      <c r="G4" s="395"/>
      <c r="H4" s="395"/>
      <c r="I4" s="395"/>
      <c r="J4" s="395"/>
      <c r="K4" s="10"/>
    </row>
    <row r="5" spans="2:11">
      <c r="B5" s="9"/>
      <c r="C5" s="395"/>
      <c r="D5" s="395"/>
      <c r="E5" s="395"/>
      <c r="F5" s="395"/>
      <c r="G5" s="395"/>
      <c r="H5" s="395"/>
      <c r="I5" s="395"/>
      <c r="J5" s="395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15</v>
      </c>
      <c r="F8" s="13"/>
      <c r="G8" s="16" t="s">
        <v>428</v>
      </c>
      <c r="H8" s="19" t="s">
        <v>571</v>
      </c>
      <c r="I8" s="16"/>
      <c r="J8" s="13"/>
      <c r="K8" s="17"/>
    </row>
    <row r="9" spans="2:11" ht="27.75" customHeight="1">
      <c r="B9" s="12"/>
      <c r="C9" s="396" t="s">
        <v>514</v>
      </c>
      <c r="D9" s="396"/>
      <c r="E9" s="397">
        <v>2219168</v>
      </c>
      <c r="F9" s="14"/>
      <c r="G9" s="16" t="s">
        <v>430</v>
      </c>
      <c r="H9" s="20" t="s">
        <v>572</v>
      </c>
      <c r="I9" s="16"/>
      <c r="J9" s="13"/>
      <c r="K9" s="17"/>
    </row>
    <row r="10" spans="2:11" ht="19.5" customHeight="1">
      <c r="B10" s="12"/>
      <c r="C10" s="396"/>
      <c r="D10" s="396"/>
      <c r="E10" s="398"/>
      <c r="F10" s="13" t="s">
        <v>429</v>
      </c>
      <c r="G10" s="16" t="s">
        <v>431</v>
      </c>
      <c r="H10" s="20">
        <v>496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4710004790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515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41" t="s">
        <v>434</v>
      </c>
      <c r="E15" s="342"/>
      <c r="F15" s="336" t="s">
        <v>518</v>
      </c>
      <c r="G15" s="334" t="s">
        <v>481</v>
      </c>
      <c r="H15" s="336" t="s">
        <v>482</v>
      </c>
      <c r="I15" s="399" t="s">
        <v>519</v>
      </c>
      <c r="J15" s="360" t="s">
        <v>437</v>
      </c>
      <c r="K15" s="10"/>
    </row>
    <row r="16" spans="2:11" ht="25.5">
      <c r="B16" s="9"/>
      <c r="C16" s="9"/>
      <c r="D16" s="234" t="s">
        <v>521</v>
      </c>
      <c r="E16" s="182" t="s">
        <v>522</v>
      </c>
      <c r="F16" s="337"/>
      <c r="G16" s="335"/>
      <c r="H16" s="337"/>
      <c r="I16" s="400"/>
      <c r="J16" s="361"/>
      <c r="K16" s="10"/>
    </row>
    <row r="17" spans="2:11" ht="39">
      <c r="B17" s="9"/>
      <c r="C17" s="9"/>
      <c r="D17" s="241" t="s">
        <v>765</v>
      </c>
      <c r="E17" s="241" t="s">
        <v>766</v>
      </c>
      <c r="F17" s="247">
        <v>1640</v>
      </c>
      <c r="G17" s="247" t="s">
        <v>704</v>
      </c>
      <c r="H17" s="243" t="s">
        <v>793</v>
      </c>
      <c r="I17" s="247" t="s">
        <v>794</v>
      </c>
      <c r="J17" s="259">
        <v>1841909.44</v>
      </c>
      <c r="K17" s="10"/>
    </row>
    <row r="18" spans="2:11">
      <c r="B18" s="9"/>
      <c r="C18" s="9"/>
      <c r="D18" s="27"/>
      <c r="E18" s="28"/>
      <c r="F18" s="29"/>
      <c r="G18" s="28"/>
      <c r="H18" s="28"/>
      <c r="I18" s="29"/>
      <c r="J18" s="259"/>
      <c r="K18" s="10"/>
    </row>
    <row r="19" spans="2:11">
      <c r="B19" s="9"/>
      <c r="C19" s="9"/>
      <c r="D19" s="27"/>
      <c r="E19" s="28"/>
      <c r="F19" s="28"/>
      <c r="G19" s="28"/>
      <c r="H19" s="29"/>
      <c r="I19" s="181"/>
      <c r="J19" s="260"/>
      <c r="K19" s="10"/>
    </row>
    <row r="20" spans="2:11" s="265" customFormat="1" ht="15.75" thickBot="1">
      <c r="B20" s="12"/>
      <c r="C20" s="12"/>
      <c r="D20" s="248" t="s">
        <v>792</v>
      </c>
      <c r="E20" s="250">
        <v>1</v>
      </c>
      <c r="F20" s="250">
        <f>SUM(F17:F19)</f>
        <v>1640</v>
      </c>
      <c r="G20" s="261"/>
      <c r="H20" s="262"/>
      <c r="I20" s="263"/>
      <c r="J20" s="264">
        <f>SUM(J17:J19)</f>
        <v>1841909.44</v>
      </c>
      <c r="K20" s="17"/>
    </row>
    <row r="21" spans="2:11">
      <c r="B21" s="9"/>
      <c r="C21" s="9"/>
      <c r="D21" s="3" t="s">
        <v>520</v>
      </c>
      <c r="E21" s="21"/>
      <c r="F21" s="21"/>
      <c r="G21" s="21"/>
      <c r="H21" s="21"/>
      <c r="I21" s="21"/>
      <c r="J21" s="10"/>
      <c r="K21" s="10"/>
    </row>
    <row r="22" spans="2:11">
      <c r="B22" s="9"/>
      <c r="C22" s="9"/>
      <c r="D22" s="3" t="s">
        <v>533</v>
      </c>
      <c r="E22" s="21"/>
      <c r="F22" s="21"/>
      <c r="G22" s="21"/>
      <c r="H22" s="21"/>
      <c r="I22" s="21"/>
      <c r="J22" s="10"/>
      <c r="K22" s="10"/>
    </row>
    <row r="23" spans="2:11">
      <c r="B23" s="9"/>
      <c r="C23" s="9"/>
      <c r="D23" s="183" t="s">
        <v>523</v>
      </c>
      <c r="E23" s="21"/>
      <c r="F23" s="21"/>
      <c r="G23" s="21"/>
      <c r="H23" s="21"/>
      <c r="I23" s="21"/>
      <c r="J23" s="10"/>
      <c r="K23" s="10"/>
    </row>
    <row r="24" spans="2:11">
      <c r="B24" s="9"/>
      <c r="C24" s="9"/>
      <c r="D24" s="21" t="s">
        <v>524</v>
      </c>
      <c r="E24" s="37"/>
      <c r="F24" s="37"/>
      <c r="G24" s="37"/>
      <c r="H24" s="37"/>
      <c r="I24" s="37"/>
      <c r="J24" s="38"/>
      <c r="K24" s="10"/>
    </row>
    <row r="25" spans="2:11">
      <c r="B25" s="9"/>
      <c r="C25" s="9"/>
      <c r="D25" s="39" t="s">
        <v>511</v>
      </c>
      <c r="E25" s="37"/>
      <c r="F25" s="37"/>
      <c r="G25" s="37"/>
      <c r="H25" s="37"/>
      <c r="I25" s="37"/>
      <c r="J25" s="38"/>
      <c r="K25" s="10"/>
    </row>
    <row r="26" spans="2:11">
      <c r="B26" s="9"/>
      <c r="C26" s="9"/>
      <c r="D26" s="39" t="s">
        <v>534</v>
      </c>
      <c r="E26" s="37"/>
      <c r="F26" s="37"/>
      <c r="G26" s="37"/>
      <c r="H26" s="37"/>
      <c r="I26" s="37"/>
      <c r="J26" s="38"/>
      <c r="K26" s="10"/>
    </row>
    <row r="27" spans="2:11">
      <c r="B27" s="9"/>
      <c r="C27" s="9"/>
      <c r="D27" s="21" t="s">
        <v>525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21" t="s">
        <v>526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21" t="s">
        <v>527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528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529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530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531</v>
      </c>
      <c r="E33" s="37"/>
      <c r="F33" s="37"/>
      <c r="G33" s="37"/>
      <c r="H33" s="37"/>
      <c r="I33" s="37"/>
      <c r="J33" s="38"/>
      <c r="K33" s="10"/>
    </row>
    <row r="34" spans="2:11">
      <c r="B34" s="9"/>
      <c r="C34" s="9"/>
      <c r="D34" s="21" t="s">
        <v>535</v>
      </c>
      <c r="E34" s="37"/>
      <c r="F34" s="37"/>
      <c r="G34" s="37"/>
      <c r="H34" s="37"/>
      <c r="I34" s="37"/>
      <c r="J34" s="38"/>
      <c r="K34" s="10"/>
    </row>
    <row r="35" spans="2:11" ht="15.75" thickBot="1">
      <c r="B35" s="9"/>
      <c r="C35" s="9"/>
      <c r="D35" s="21"/>
      <c r="E35" s="37"/>
      <c r="F35" s="37"/>
      <c r="G35" s="37"/>
      <c r="H35" s="37"/>
      <c r="I35" s="37"/>
      <c r="J35" s="38"/>
      <c r="K35" s="10"/>
    </row>
    <row r="36" spans="2:11" ht="15.75" thickBot="1">
      <c r="B36" s="9"/>
      <c r="C36" s="103"/>
      <c r="D36" s="103"/>
      <c r="E36" s="103"/>
      <c r="F36" s="103"/>
      <c r="G36" s="103"/>
      <c r="H36" s="103"/>
      <c r="I36" s="103"/>
      <c r="J36" s="103"/>
      <c r="K36" s="59"/>
    </row>
    <row r="37" spans="2:11" ht="38.25">
      <c r="B37" s="104"/>
      <c r="C37" s="105"/>
      <c r="D37" s="106" t="s">
        <v>516</v>
      </c>
      <c r="E37" s="107"/>
      <c r="F37" s="107"/>
      <c r="G37" s="108"/>
      <c r="H37" s="227" t="s">
        <v>449</v>
      </c>
      <c r="I37" s="227" t="s">
        <v>450</v>
      </c>
      <c r="J37" s="110" t="s">
        <v>451</v>
      </c>
      <c r="K37" s="111"/>
    </row>
    <row r="38" spans="2:11">
      <c r="B38" s="104"/>
      <c r="C38" s="104"/>
      <c r="D38" s="113" t="s">
        <v>452</v>
      </c>
      <c r="E38" s="114"/>
      <c r="F38" s="114"/>
      <c r="G38" s="114"/>
      <c r="H38" s="115"/>
      <c r="I38" s="115"/>
      <c r="J38" s="116"/>
      <c r="K38" s="111"/>
    </row>
    <row r="39" spans="2:11">
      <c r="B39" s="104"/>
      <c r="C39" s="104"/>
      <c r="D39" s="113" t="s">
        <v>453</v>
      </c>
      <c r="E39" s="114"/>
      <c r="F39" s="114"/>
      <c r="G39" s="114"/>
      <c r="H39" s="115"/>
      <c r="I39" s="115"/>
      <c r="J39" s="116"/>
      <c r="K39" s="111"/>
    </row>
    <row r="40" spans="2:11">
      <c r="B40" s="104"/>
      <c r="C40" s="104"/>
      <c r="D40" s="117" t="s">
        <v>454</v>
      </c>
      <c r="E40" s="118"/>
      <c r="F40" s="118"/>
      <c r="G40" s="118"/>
      <c r="H40" s="115"/>
      <c r="I40" s="115">
        <v>254750.2</v>
      </c>
      <c r="J40" s="115">
        <v>254750.2</v>
      </c>
      <c r="K40" s="111"/>
    </row>
    <row r="41" spans="2:11">
      <c r="B41" s="104"/>
      <c r="C41" s="104"/>
      <c r="D41" s="113" t="s">
        <v>455</v>
      </c>
      <c r="E41" s="114"/>
      <c r="F41" s="114"/>
      <c r="G41" s="114"/>
      <c r="H41" s="115"/>
      <c r="I41" s="115">
        <v>62500</v>
      </c>
      <c r="J41" s="116">
        <v>62500</v>
      </c>
      <c r="K41" s="111"/>
    </row>
    <row r="42" spans="2:11">
      <c r="B42" s="104"/>
      <c r="C42" s="104"/>
      <c r="D42" s="113" t="s">
        <v>456</v>
      </c>
      <c r="E42" s="114"/>
      <c r="F42" s="114"/>
      <c r="G42" s="114"/>
      <c r="H42" s="115"/>
      <c r="I42" s="115">
        <v>3125</v>
      </c>
      <c r="J42" s="116">
        <v>3125</v>
      </c>
      <c r="K42" s="111"/>
    </row>
    <row r="43" spans="2:11">
      <c r="B43" s="104"/>
      <c r="C43" s="104"/>
      <c r="D43" s="117" t="s">
        <v>457</v>
      </c>
      <c r="E43" s="118"/>
      <c r="F43" s="118"/>
      <c r="G43" s="118"/>
      <c r="H43" s="115"/>
      <c r="I43" s="115">
        <v>12500</v>
      </c>
      <c r="J43" s="116">
        <v>12500</v>
      </c>
      <c r="K43" s="111"/>
    </row>
    <row r="44" spans="2:11">
      <c r="B44" s="104"/>
      <c r="C44" s="104"/>
      <c r="D44" s="117" t="s">
        <v>458</v>
      </c>
      <c r="E44" s="118"/>
      <c r="F44" s="118"/>
      <c r="G44" s="118"/>
      <c r="H44" s="115"/>
      <c r="I44" s="115"/>
      <c r="J44" s="116"/>
      <c r="K44" s="111"/>
    </row>
    <row r="45" spans="2:11">
      <c r="B45" s="104"/>
      <c r="C45" s="104"/>
      <c r="D45" s="117" t="s">
        <v>459</v>
      </c>
      <c r="E45" s="118"/>
      <c r="F45" s="118"/>
      <c r="G45" s="118"/>
      <c r="H45" s="115"/>
      <c r="I45" s="115"/>
      <c r="J45" s="116"/>
      <c r="K45" s="111"/>
    </row>
    <row r="46" spans="2:11">
      <c r="B46" s="104"/>
      <c r="C46" s="104"/>
      <c r="D46" s="117" t="s">
        <v>460</v>
      </c>
      <c r="E46" s="118"/>
      <c r="F46" s="118"/>
      <c r="G46" s="118"/>
      <c r="H46" s="115"/>
      <c r="I46" s="115"/>
      <c r="J46" s="116"/>
      <c r="K46" s="111"/>
    </row>
    <row r="47" spans="2:11">
      <c r="B47" s="104"/>
      <c r="C47" s="104"/>
      <c r="D47" s="117" t="s">
        <v>461</v>
      </c>
      <c r="E47" s="118"/>
      <c r="F47" s="118"/>
      <c r="G47" s="118"/>
      <c r="H47" s="119"/>
      <c r="I47" s="115"/>
      <c r="J47" s="116"/>
      <c r="K47" s="111"/>
    </row>
    <row r="48" spans="2:11">
      <c r="B48" s="104"/>
      <c r="C48" s="104"/>
      <c r="D48" s="117" t="s">
        <v>462</v>
      </c>
      <c r="E48" s="118"/>
      <c r="F48" s="118"/>
      <c r="G48" s="118"/>
      <c r="H48" s="119"/>
      <c r="I48" s="115"/>
      <c r="J48" s="116"/>
      <c r="K48" s="111"/>
    </row>
    <row r="49" spans="2:11">
      <c r="B49" s="104"/>
      <c r="C49" s="104"/>
      <c r="D49" s="120" t="s">
        <v>3</v>
      </c>
      <c r="E49" s="20"/>
      <c r="F49" s="20"/>
      <c r="G49" s="20"/>
      <c r="H49" s="121"/>
      <c r="I49" s="121">
        <f>SUM(I40:I48)</f>
        <v>332875.2</v>
      </c>
      <c r="J49" s="121">
        <f>SUM(J40:J48)</f>
        <v>332875.2</v>
      </c>
      <c r="K49" s="111"/>
    </row>
    <row r="50" spans="2:11" ht="15.75" thickBot="1">
      <c r="B50" s="104"/>
      <c r="C50" s="122"/>
      <c r="D50" s="123" t="s">
        <v>463</v>
      </c>
      <c r="E50" s="124"/>
      <c r="F50" s="124"/>
      <c r="G50" s="124"/>
      <c r="H50" s="125"/>
      <c r="I50" s="125"/>
      <c r="J50" s="126"/>
      <c r="K50" s="111"/>
    </row>
    <row r="51" spans="2:11" ht="15.75" thickBot="1">
      <c r="B51" s="9"/>
      <c r="C51" s="21"/>
      <c r="D51" s="21"/>
      <c r="E51" s="21"/>
      <c r="F51" s="21"/>
      <c r="G51" s="21"/>
      <c r="H51" s="21"/>
      <c r="I51" s="21"/>
      <c r="J51" s="21"/>
      <c r="K51" s="10"/>
    </row>
    <row r="52" spans="2:11">
      <c r="B52" s="62"/>
      <c r="C52" s="127"/>
      <c r="D52" s="58" t="s">
        <v>517</v>
      </c>
      <c r="E52" s="128"/>
      <c r="F52" s="128"/>
      <c r="G52" s="58"/>
      <c r="H52" s="58"/>
      <c r="I52" s="58"/>
      <c r="J52" s="129"/>
      <c r="K52" s="130"/>
    </row>
    <row r="53" spans="2:11">
      <c r="B53" s="133"/>
      <c r="C53" s="133"/>
      <c r="D53" s="134"/>
      <c r="E53" s="223"/>
      <c r="F53" s="223"/>
      <c r="G53" s="223"/>
      <c r="H53" s="223"/>
      <c r="I53" s="223"/>
      <c r="J53" s="225" t="s">
        <v>437</v>
      </c>
      <c r="K53" s="137"/>
    </row>
    <row r="54" spans="2:11">
      <c r="B54" s="133"/>
      <c r="C54" s="133"/>
      <c r="D54" s="139" t="s">
        <v>465</v>
      </c>
      <c r="E54" s="140"/>
      <c r="F54" s="140"/>
      <c r="G54" s="140"/>
      <c r="H54" s="140"/>
      <c r="I54" s="141"/>
      <c r="J54" s="116">
        <v>44383.360000000001</v>
      </c>
      <c r="K54" s="137"/>
    </row>
    <row r="55" spans="2:11">
      <c r="B55" s="133"/>
      <c r="C55" s="133"/>
      <c r="D55" s="142" t="s">
        <v>466</v>
      </c>
      <c r="E55" s="140"/>
      <c r="F55" s="140"/>
      <c r="G55" s="140"/>
      <c r="H55" s="140"/>
      <c r="I55" s="140"/>
      <c r="J55" s="116"/>
      <c r="K55" s="137"/>
    </row>
    <row r="56" spans="2:11">
      <c r="B56" s="133"/>
      <c r="C56" s="133"/>
      <c r="D56" s="143" t="s">
        <v>3</v>
      </c>
      <c r="E56" s="140"/>
      <c r="F56" s="140"/>
      <c r="G56" s="140"/>
      <c r="H56" s="140"/>
      <c r="I56" s="140"/>
      <c r="J56" s="116">
        <f>SUM(J54:J55)</f>
        <v>44383.360000000001</v>
      </c>
      <c r="K56" s="137"/>
    </row>
    <row r="57" spans="2:11" ht="15.75" thickBot="1">
      <c r="B57" s="133"/>
      <c r="C57" s="144"/>
      <c r="D57" s="123" t="s">
        <v>467</v>
      </c>
      <c r="E57" s="123"/>
      <c r="F57" s="145"/>
      <c r="G57" s="145"/>
      <c r="H57" s="125"/>
      <c r="I57" s="125"/>
      <c r="J57" s="146"/>
      <c r="K57" s="137"/>
    </row>
    <row r="58" spans="2:11" ht="15.75" thickBot="1">
      <c r="B58" s="60"/>
      <c r="C58" s="61"/>
      <c r="D58" s="61"/>
      <c r="E58" s="61"/>
      <c r="F58" s="61"/>
      <c r="G58" s="61"/>
      <c r="H58" s="61"/>
      <c r="I58" s="61"/>
      <c r="J58" s="61"/>
      <c r="K58" s="59"/>
    </row>
    <row r="59" spans="2:11">
      <c r="B59" s="60"/>
      <c r="C59" s="4"/>
      <c r="D59" s="23" t="s">
        <v>468</v>
      </c>
      <c r="E59" s="6"/>
      <c r="F59" s="6"/>
      <c r="G59" s="6"/>
      <c r="H59" s="354" t="s">
        <v>437</v>
      </c>
      <c r="I59" s="355"/>
      <c r="J59" s="356"/>
      <c r="K59" s="59"/>
    </row>
    <row r="60" spans="2:11">
      <c r="B60" s="60"/>
      <c r="C60" s="60"/>
      <c r="D60" s="164" t="s">
        <v>469</v>
      </c>
      <c r="E60" s="187"/>
      <c r="F60" s="188"/>
      <c r="G60" s="149" t="s">
        <v>470</v>
      </c>
      <c r="H60" s="64" t="s">
        <v>444</v>
      </c>
      <c r="I60" s="64" t="s">
        <v>445</v>
      </c>
      <c r="J60" s="65" t="s">
        <v>446</v>
      </c>
      <c r="K60" s="59"/>
    </row>
    <row r="61" spans="2:11">
      <c r="B61" s="150"/>
      <c r="C61" s="150"/>
      <c r="D61" s="139" t="s">
        <v>532</v>
      </c>
      <c r="E61" s="165"/>
      <c r="F61" s="141"/>
      <c r="G61" s="266">
        <v>1</v>
      </c>
      <c r="H61" s="237">
        <v>1841909.44</v>
      </c>
      <c r="I61" s="152"/>
      <c r="J61" s="153"/>
      <c r="K61" s="154"/>
    </row>
    <row r="62" spans="2:11">
      <c r="B62" s="133"/>
      <c r="C62" s="133"/>
      <c r="D62" s="184" t="s">
        <v>475</v>
      </c>
      <c r="E62" s="140"/>
      <c r="F62" s="141"/>
      <c r="G62" s="157"/>
      <c r="H62" s="237">
        <v>44383.360000000001</v>
      </c>
      <c r="I62" s="157"/>
      <c r="J62" s="158"/>
      <c r="K62" s="137"/>
    </row>
    <row r="63" spans="2:11">
      <c r="B63" s="133"/>
      <c r="C63" s="133"/>
      <c r="D63" s="184" t="s">
        <v>476</v>
      </c>
      <c r="E63" s="140"/>
      <c r="F63" s="141"/>
      <c r="G63" s="157"/>
      <c r="H63" s="157"/>
      <c r="I63" s="156"/>
      <c r="J63" s="116">
        <v>332875.2</v>
      </c>
      <c r="K63" s="137"/>
    </row>
    <row r="64" spans="2:11">
      <c r="B64" s="133"/>
      <c r="C64" s="133"/>
      <c r="D64" s="184" t="s">
        <v>477</v>
      </c>
      <c r="E64" s="140"/>
      <c r="F64" s="141"/>
      <c r="G64" s="156"/>
      <c r="H64" s="157"/>
      <c r="I64" s="157"/>
      <c r="J64" s="116"/>
      <c r="K64" s="137"/>
    </row>
    <row r="65" spans="2:11">
      <c r="B65" s="133"/>
      <c r="C65" s="133"/>
      <c r="D65" s="185" t="s">
        <v>478</v>
      </c>
      <c r="E65" s="140"/>
      <c r="F65" s="189"/>
      <c r="G65" s="267"/>
      <c r="H65" s="268">
        <f>H62+H61</f>
        <v>1886292.8</v>
      </c>
      <c r="I65" s="268">
        <f>I63</f>
        <v>0</v>
      </c>
      <c r="J65" s="236">
        <f>J64+J63</f>
        <v>332875.2</v>
      </c>
      <c r="K65" s="137"/>
    </row>
    <row r="66" spans="2:11" ht="15.75" thickBot="1">
      <c r="B66" s="133"/>
      <c r="C66" s="144"/>
      <c r="D66" s="186" t="s">
        <v>479</v>
      </c>
      <c r="E66" s="190"/>
      <c r="F66" s="191"/>
      <c r="G66" s="285">
        <v>1</v>
      </c>
      <c r="H66" s="357">
        <f>G65+H65+I65+J65</f>
        <v>2219168</v>
      </c>
      <c r="I66" s="358"/>
      <c r="J66" s="359"/>
      <c r="K66" s="137"/>
    </row>
    <row r="67" spans="2:11" ht="15.75" thickBot="1">
      <c r="B67" s="40"/>
      <c r="C67" s="41"/>
      <c r="D67" s="41"/>
      <c r="E67" s="41"/>
      <c r="F67" s="41"/>
      <c r="G67" s="41"/>
      <c r="H67" s="41"/>
      <c r="I67" s="41"/>
      <c r="J67" s="41"/>
      <c r="K67" s="42"/>
    </row>
  </sheetData>
  <mergeCells count="11">
    <mergeCell ref="H59:J59"/>
    <mergeCell ref="H66:J66"/>
    <mergeCell ref="C3:J5"/>
    <mergeCell ref="C9:D10"/>
    <mergeCell ref="E9:E10"/>
    <mergeCell ref="D15:E15"/>
    <mergeCell ref="F15:F16"/>
    <mergeCell ref="G15:G16"/>
    <mergeCell ref="H15:H16"/>
    <mergeCell ref="I15:I16"/>
    <mergeCell ref="J15:J16"/>
  </mergeCells>
  <pageMargins left="0.3" right="0.33" top="0.49" bottom="0.51" header="0.31496062992125984" footer="0.31496062992125984"/>
  <pageSetup paperSize="9" scale="5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5"/>
  <sheetViews>
    <sheetView showGridLines="0" tabSelected="1" topLeftCell="A7" workbookViewId="0">
      <selection activeCell="H24" sqref="H24"/>
    </sheetView>
  </sheetViews>
  <sheetFormatPr defaultColWidth="9.140625" defaultRowHeight="12.75"/>
  <cols>
    <col min="1" max="2" width="2" style="3" customWidth="1"/>
    <col min="3" max="3" width="10.28515625" style="3" customWidth="1"/>
    <col min="4" max="4" width="1.28515625" style="3" customWidth="1"/>
    <col min="5" max="7" width="9.140625" style="3"/>
    <col min="8" max="8" width="17.42578125" style="3" customWidth="1"/>
    <col min="9" max="9" width="14.7109375" style="3" customWidth="1"/>
    <col min="10" max="10" width="16.5703125" style="3" customWidth="1"/>
    <col min="11" max="11" width="18" style="3" customWidth="1"/>
    <col min="12" max="12" width="2.7109375" style="3" customWidth="1"/>
    <col min="13" max="16384" width="9.140625" style="3"/>
  </cols>
  <sheetData>
    <row r="1" spans="2:12" ht="13.5" thickBot="1"/>
    <row r="2" spans="2:12">
      <c r="B2" s="22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s="8" customFormat="1" ht="13.5" customHeight="1">
      <c r="B3" s="60"/>
      <c r="C3" s="166" t="s">
        <v>483</v>
      </c>
      <c r="D3" s="61"/>
      <c r="E3" s="61"/>
      <c r="F3" s="61"/>
      <c r="G3" s="61"/>
      <c r="H3" s="61"/>
      <c r="I3" s="61"/>
      <c r="J3" s="61"/>
      <c r="K3" s="61"/>
      <c r="L3" s="59"/>
    </row>
    <row r="4" spans="2:12" ht="12.75" customHeight="1">
      <c r="B4" s="9"/>
      <c r="C4" s="21"/>
      <c r="D4" s="167"/>
      <c r="E4" s="402" t="s">
        <v>484</v>
      </c>
      <c r="F4" s="402"/>
      <c r="G4" s="402"/>
      <c r="H4" s="402"/>
      <c r="I4" s="402"/>
      <c r="J4" s="402"/>
      <c r="K4" s="402"/>
      <c r="L4" s="10"/>
    </row>
    <row r="5" spans="2:12" s="8" customFormat="1" ht="15" customHeight="1">
      <c r="B5" s="60"/>
      <c r="C5" s="61"/>
      <c r="D5" s="168"/>
      <c r="E5" s="403" t="s">
        <v>548</v>
      </c>
      <c r="F5" s="403"/>
      <c r="G5" s="403"/>
      <c r="H5" s="403"/>
      <c r="I5" s="403"/>
      <c r="J5" s="403"/>
      <c r="K5" s="403"/>
      <c r="L5" s="59"/>
    </row>
    <row r="6" spans="2:12">
      <c r="B6" s="9"/>
      <c r="C6" s="21"/>
      <c r="D6" s="21"/>
      <c r="E6" s="21"/>
      <c r="F6" s="21"/>
      <c r="G6" s="21"/>
      <c r="H6" s="21"/>
      <c r="I6" s="21"/>
      <c r="J6" s="21"/>
      <c r="K6" s="21"/>
      <c r="L6" s="10"/>
    </row>
    <row r="7" spans="2:12" s="14" customFormat="1">
      <c r="B7" s="12"/>
      <c r="C7" s="169" t="s">
        <v>0</v>
      </c>
      <c r="D7" s="13" t="s">
        <v>485</v>
      </c>
      <c r="E7" s="15" t="s">
        <v>8</v>
      </c>
      <c r="F7" s="15"/>
      <c r="G7" s="15"/>
      <c r="H7" s="13"/>
      <c r="I7" s="13"/>
      <c r="J7" s="15" t="s">
        <v>480</v>
      </c>
      <c r="K7" s="15"/>
      <c r="L7" s="17"/>
    </row>
    <row r="8" spans="2:12" s="14" customFormat="1" ht="11.25" customHeight="1">
      <c r="B8" s="12"/>
      <c r="C8" s="13"/>
      <c r="D8" s="13"/>
      <c r="E8" s="13"/>
      <c r="F8" s="13"/>
      <c r="G8" s="13"/>
      <c r="H8" s="13"/>
      <c r="I8" s="13"/>
      <c r="J8" s="13"/>
      <c r="K8" s="13"/>
      <c r="L8" s="17"/>
    </row>
    <row r="9" spans="2:12" s="14" customFormat="1" ht="14.25" customHeight="1">
      <c r="B9" s="12"/>
      <c r="C9" s="13"/>
      <c r="D9" s="13"/>
      <c r="E9" s="13"/>
      <c r="F9" s="13"/>
      <c r="G9" s="13"/>
      <c r="H9" s="13"/>
      <c r="I9" s="13"/>
      <c r="J9" s="170" t="s">
        <v>486</v>
      </c>
      <c r="K9" s="171" t="s">
        <v>760</v>
      </c>
      <c r="L9" s="17"/>
    </row>
    <row r="10" spans="2:12" s="14" customFormat="1" ht="14.25" customHeight="1">
      <c r="B10" s="12"/>
      <c r="C10" s="13"/>
      <c r="D10" s="13"/>
      <c r="E10" s="13"/>
      <c r="F10" s="13"/>
      <c r="G10" s="13"/>
      <c r="H10" s="13"/>
      <c r="I10" s="13"/>
      <c r="J10" s="170" t="s">
        <v>487</v>
      </c>
      <c r="K10" s="172">
        <v>4722157025</v>
      </c>
      <c r="L10" s="17"/>
    </row>
    <row r="11" spans="2:12" s="14" customFormat="1" ht="13.5" customHeight="1">
      <c r="B11" s="12"/>
      <c r="C11" s="13"/>
      <c r="D11" s="13"/>
      <c r="E11" s="13"/>
      <c r="F11" s="13"/>
      <c r="G11" s="13"/>
      <c r="H11" s="13"/>
      <c r="I11" s="13"/>
      <c r="J11" s="170" t="s">
        <v>488</v>
      </c>
      <c r="K11" s="171">
        <v>5435423655</v>
      </c>
      <c r="L11" s="17"/>
    </row>
    <row r="12" spans="2:12" s="14" customFormat="1" ht="13.5" customHeight="1">
      <c r="B12" s="12"/>
      <c r="C12" s="13"/>
      <c r="D12" s="13"/>
      <c r="E12" s="13"/>
      <c r="F12" s="13"/>
      <c r="G12" s="13"/>
      <c r="H12" s="13"/>
      <c r="I12" s="13"/>
      <c r="J12" s="170" t="s">
        <v>489</v>
      </c>
      <c r="K12" s="171">
        <v>4722157023</v>
      </c>
      <c r="L12" s="17"/>
    </row>
    <row r="13" spans="2:12" s="14" customFormat="1" ht="9.9499999999999993" customHeight="1">
      <c r="B13" s="12"/>
      <c r="C13" s="13"/>
      <c r="D13" s="13"/>
      <c r="E13" s="13"/>
      <c r="F13" s="13"/>
      <c r="G13" s="13"/>
      <c r="H13" s="13"/>
      <c r="I13" s="13"/>
      <c r="J13" s="170" t="s">
        <v>490</v>
      </c>
      <c r="K13" s="319" t="s">
        <v>761</v>
      </c>
      <c r="L13" s="17"/>
    </row>
    <row r="14" spans="2:12" ht="13.5" thickBot="1"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10"/>
    </row>
    <row r="15" spans="2:12" ht="24.75" customHeight="1">
      <c r="B15" s="9"/>
      <c r="C15" s="410" t="s">
        <v>491</v>
      </c>
      <c r="D15" s="411"/>
      <c r="E15" s="411"/>
      <c r="F15" s="411"/>
      <c r="G15" s="411"/>
      <c r="H15" s="404" t="s">
        <v>492</v>
      </c>
      <c r="I15" s="404" t="s">
        <v>551</v>
      </c>
      <c r="J15" s="404" t="s">
        <v>552</v>
      </c>
      <c r="K15" s="406" t="s">
        <v>553</v>
      </c>
      <c r="L15" s="10"/>
    </row>
    <row r="16" spans="2:12" ht="18.75" customHeight="1">
      <c r="B16" s="9"/>
      <c r="C16" s="412"/>
      <c r="D16" s="413"/>
      <c r="E16" s="413"/>
      <c r="F16" s="413"/>
      <c r="G16" s="413"/>
      <c r="H16" s="405"/>
      <c r="I16" s="405"/>
      <c r="J16" s="405"/>
      <c r="K16" s="407"/>
      <c r="L16" s="10"/>
    </row>
    <row r="17" spans="2:12" s="21" customFormat="1" ht="15" customHeight="1">
      <c r="B17" s="9"/>
      <c r="C17" s="408" t="s">
        <v>493</v>
      </c>
      <c r="D17" s="409"/>
      <c r="E17" s="409"/>
      <c r="F17" s="409"/>
      <c r="G17" s="409"/>
      <c r="H17" s="409"/>
      <c r="I17" s="409"/>
      <c r="J17" s="409"/>
      <c r="K17" s="409"/>
      <c r="L17" s="10"/>
    </row>
    <row r="18" spans="2:12" ht="15" customHeight="1">
      <c r="B18" s="9"/>
      <c r="C18" s="414" t="s">
        <v>494</v>
      </c>
      <c r="D18" s="415"/>
      <c r="E18" s="415"/>
      <c r="F18" s="415"/>
      <c r="G18" s="375"/>
      <c r="H18" s="70">
        <f>+'EK II-A-MERKEZ'!G101+'EK II-A-DİYADİN'!G101+'EK II-A-DOĞUBAYAZIT'!G99+'EK II-A-ELEŞKİRT'!G99+'EK II-A-HAMUR'!G99+'EK II-A-PATNOS'!G115+'EK II-A-TAŞLIÇAY'!G99+'EK II-A-TUTAK'!G105+'EK II-B-MERKEZ'!G64+'EK II-B-DİYADİN'!G64+'EK II-B-DOĞUBAYAZIT'!G64+'EK II-B-ELEŞKİRT'!G64+'EK II-B-HAMUR'!G60+'EK II-B-PATNOS'!G64+'EK II-B-TAŞLIÇAY'!G64+'EK II-B-TUTAK'!G61</f>
        <v>26</v>
      </c>
      <c r="I18" s="313">
        <f>+'EK II-A-MERKEZ'!H101+'EK II-A-DİYADİN'!H101+'EK II-A-DOĞUBAYAZIT'!H99+'EK II-A-ELEŞKİRT'!H99+'EK II-A-HAMUR'!H99+'EK II-A-PATNOS'!H115+'EK II-A-TAŞLIÇAY'!H99+'EK II-A-TUTAK'!H105</f>
        <v>13252332.029999999</v>
      </c>
      <c r="J18" s="173">
        <v>12849532.949999999</v>
      </c>
      <c r="K18" s="173">
        <f>I18+J18</f>
        <v>26101864.979999997</v>
      </c>
      <c r="L18" s="10"/>
    </row>
    <row r="19" spans="2:12" ht="15" customHeight="1">
      <c r="B19" s="9"/>
      <c r="C19" s="414" t="s">
        <v>495</v>
      </c>
      <c r="D19" s="415"/>
      <c r="E19" s="415"/>
      <c r="F19" s="415"/>
      <c r="G19" s="375"/>
      <c r="H19" s="70">
        <v>34</v>
      </c>
      <c r="I19" s="313">
        <f>+'EK II-A-MERKEZ'!H102+'EK II-A-DİYADİN'!H102+'EK II-A-DOĞUBAYAZIT'!H100+'EK II-A-ELEŞKİRT'!H100+'EK II-A-HAMUR'!H100+'EK II-A-PATNOS'!H116+'EK II-A-TAŞLIÇAY'!H100+'EK II-A-TUTAK'!H106</f>
        <v>4910207.71</v>
      </c>
      <c r="J19" s="204"/>
      <c r="K19" s="173">
        <f>I19</f>
        <v>4910207.71</v>
      </c>
      <c r="L19" s="10"/>
    </row>
    <row r="20" spans="2:12" ht="15" customHeight="1">
      <c r="B20" s="9"/>
      <c r="C20" s="414" t="s">
        <v>496</v>
      </c>
      <c r="D20" s="415"/>
      <c r="E20" s="415"/>
      <c r="F20" s="415"/>
      <c r="G20" s="375"/>
      <c r="H20" s="70"/>
      <c r="I20" s="70"/>
      <c r="J20" s="204"/>
      <c r="K20" s="173">
        <f>I20</f>
        <v>0</v>
      </c>
      <c r="L20" s="10"/>
    </row>
    <row r="21" spans="2:12" ht="15" customHeight="1">
      <c r="B21" s="9"/>
      <c r="C21" s="414" t="s">
        <v>497</v>
      </c>
      <c r="D21" s="415"/>
      <c r="E21" s="415"/>
      <c r="F21" s="415"/>
      <c r="G21" s="375"/>
      <c r="H21" s="70">
        <v>2</v>
      </c>
      <c r="I21" s="70"/>
      <c r="J21" s="204"/>
      <c r="K21" s="173">
        <f>I21</f>
        <v>0</v>
      </c>
      <c r="L21" s="10"/>
    </row>
    <row r="22" spans="2:12" s="14" customFormat="1" ht="15" customHeight="1">
      <c r="B22" s="12"/>
      <c r="C22" s="414" t="s">
        <v>498</v>
      </c>
      <c r="D22" s="415"/>
      <c r="E22" s="415"/>
      <c r="F22" s="415"/>
      <c r="G22" s="375"/>
      <c r="H22" s="70"/>
      <c r="I22" s="318">
        <v>437651.56</v>
      </c>
      <c r="J22" s="173">
        <v>309627.3</v>
      </c>
      <c r="K22" s="173">
        <f>I22+J22</f>
        <v>747278.86</v>
      </c>
      <c r="L22" s="130"/>
    </row>
    <row r="23" spans="2:12" ht="15" customHeight="1">
      <c r="B23" s="9"/>
      <c r="C23" s="414" t="s">
        <v>499</v>
      </c>
      <c r="D23" s="415"/>
      <c r="E23" s="415"/>
      <c r="F23" s="415"/>
      <c r="G23" s="375"/>
      <c r="H23" s="70"/>
      <c r="I23" s="70"/>
      <c r="J23" s="173"/>
      <c r="K23" s="173">
        <f>I23+J23</f>
        <v>0</v>
      </c>
      <c r="L23" s="59"/>
    </row>
    <row r="24" spans="2:12" ht="54" customHeight="1">
      <c r="B24" s="9"/>
      <c r="C24" s="422" t="s">
        <v>500</v>
      </c>
      <c r="D24" s="423"/>
      <c r="E24" s="423"/>
      <c r="F24" s="423"/>
      <c r="G24" s="424"/>
      <c r="H24" s="201"/>
      <c r="I24" s="314">
        <f>+'EK II-A-MERKEZ'!J89+'EK II-A-DİYADİN'!J89+'EK II-A-DOĞUBAYAZIT'!J88+'EK II-A-ELEŞKİRT'!J87+'EK II-A-HAMUR'!J87+'EK II-A-PATNOS'!J103+'EK II-A-TAŞLIÇAY'!J87+'EK II-A-TUTAK'!J93</f>
        <v>3282386.7</v>
      </c>
      <c r="J24" s="173">
        <f>+'EK II-B-MERKEZ'!J52+'EK II-B-DİYADİN'!J52+'EK II-B-DOĞUBAYAZIT'!J52+'EK II-B-ELEŞKİRT'!J52+'EK II-B-HAMUR'!J48+'EK II-B-PATNOS'!J52+'EK II-B-TAŞLIÇAY'!J52+'EK II-B-TUTAK'!J49</f>
        <v>2322204.75</v>
      </c>
      <c r="K24" s="173">
        <f>I24+J24</f>
        <v>5604591.4500000002</v>
      </c>
      <c r="L24" s="59"/>
    </row>
    <row r="25" spans="2:12" s="14" customFormat="1" ht="15" customHeight="1">
      <c r="B25" s="12"/>
      <c r="C25" s="416" t="s">
        <v>501</v>
      </c>
      <c r="D25" s="417"/>
      <c r="E25" s="417"/>
      <c r="F25" s="417"/>
      <c r="G25" s="418"/>
      <c r="H25" s="202">
        <f>SUM(H18:H24)</f>
        <v>62</v>
      </c>
      <c r="I25" s="202">
        <f>SUM(I18:I24)</f>
        <v>21882577.999999996</v>
      </c>
      <c r="J25" s="174">
        <f>J18+SUM(J22:J24)</f>
        <v>15481365</v>
      </c>
      <c r="K25" s="174">
        <f>SUM(K18:K24)</f>
        <v>37363943</v>
      </c>
      <c r="L25" s="130"/>
    </row>
    <row r="26" spans="2:12" ht="15" customHeight="1">
      <c r="B26" s="9"/>
      <c r="C26" s="408" t="s">
        <v>502</v>
      </c>
      <c r="D26" s="409"/>
      <c r="E26" s="409"/>
      <c r="F26" s="409"/>
      <c r="G26" s="409"/>
      <c r="H26" s="409"/>
      <c r="I26" s="409"/>
      <c r="J26" s="409"/>
      <c r="K26" s="409"/>
      <c r="L26" s="59"/>
    </row>
    <row r="27" spans="2:12" ht="15" customHeight="1">
      <c r="B27" s="9"/>
      <c r="C27" s="414" t="s">
        <v>503</v>
      </c>
      <c r="D27" s="415"/>
      <c r="E27" s="415"/>
      <c r="F27" s="415"/>
      <c r="G27" s="375"/>
      <c r="H27" s="70"/>
      <c r="I27" s="70"/>
      <c r="J27" s="173"/>
      <c r="K27" s="173">
        <f>I27+J27</f>
        <v>0</v>
      </c>
      <c r="L27" s="59"/>
    </row>
    <row r="28" spans="2:12" ht="15" customHeight="1">
      <c r="B28" s="9"/>
      <c r="C28" s="414" t="s">
        <v>504</v>
      </c>
      <c r="D28" s="415"/>
      <c r="E28" s="415"/>
      <c r="F28" s="415"/>
      <c r="G28" s="415"/>
      <c r="H28" s="70"/>
      <c r="I28" s="70"/>
      <c r="J28" s="173"/>
      <c r="K28" s="173">
        <f t="shared" ref="K28:K32" si="0">I28+J28</f>
        <v>0</v>
      </c>
      <c r="L28" s="59"/>
    </row>
    <row r="29" spans="2:12" ht="15" customHeight="1">
      <c r="B29" s="9"/>
      <c r="C29" s="414" t="s">
        <v>505</v>
      </c>
      <c r="D29" s="415"/>
      <c r="E29" s="415"/>
      <c r="F29" s="415"/>
      <c r="G29" s="415"/>
      <c r="H29" s="70"/>
      <c r="I29" s="70"/>
      <c r="J29" s="173"/>
      <c r="K29" s="173">
        <f t="shared" si="0"/>
        <v>0</v>
      </c>
      <c r="L29" s="59"/>
    </row>
    <row r="30" spans="2:12" ht="15" customHeight="1">
      <c r="B30" s="9"/>
      <c r="C30" s="414" t="s">
        <v>506</v>
      </c>
      <c r="D30" s="415"/>
      <c r="E30" s="415"/>
      <c r="F30" s="415"/>
      <c r="G30" s="415"/>
      <c r="H30" s="70"/>
      <c r="I30" s="70"/>
      <c r="J30" s="173"/>
      <c r="K30" s="173">
        <f t="shared" si="0"/>
        <v>0</v>
      </c>
      <c r="L30" s="59"/>
    </row>
    <row r="31" spans="2:12" ht="15" customHeight="1">
      <c r="B31" s="9"/>
      <c r="C31" s="414" t="s">
        <v>507</v>
      </c>
      <c r="D31" s="415"/>
      <c r="E31" s="415"/>
      <c r="F31" s="415"/>
      <c r="G31" s="415"/>
      <c r="H31" s="70"/>
      <c r="I31" s="70"/>
      <c r="J31" s="173"/>
      <c r="K31" s="173">
        <f t="shared" si="0"/>
        <v>0</v>
      </c>
      <c r="L31" s="59"/>
    </row>
    <row r="32" spans="2:12" ht="66" customHeight="1">
      <c r="B32" s="9"/>
      <c r="C32" s="422" t="s">
        <v>508</v>
      </c>
      <c r="D32" s="423"/>
      <c r="E32" s="423"/>
      <c r="F32" s="423"/>
      <c r="G32" s="423"/>
      <c r="H32" s="203"/>
      <c r="I32" s="201"/>
      <c r="J32" s="173"/>
      <c r="K32" s="173">
        <f t="shared" si="0"/>
        <v>0</v>
      </c>
      <c r="L32" s="59"/>
    </row>
    <row r="33" spans="2:12" ht="15" customHeight="1">
      <c r="B33" s="9"/>
      <c r="C33" s="416" t="s">
        <v>509</v>
      </c>
      <c r="D33" s="417"/>
      <c r="E33" s="417"/>
      <c r="F33" s="417"/>
      <c r="G33" s="418"/>
      <c r="H33" s="174">
        <f t="shared" ref="H33:I33" si="1">SUM(H27:H32)</f>
        <v>0</v>
      </c>
      <c r="I33" s="174">
        <f t="shared" si="1"/>
        <v>0</v>
      </c>
      <c r="J33" s="174">
        <f>SUM(J27:J32)</f>
        <v>0</v>
      </c>
      <c r="K33" s="174">
        <f>SUM(K27:K32)</f>
        <v>0</v>
      </c>
      <c r="L33" s="59"/>
    </row>
    <row r="34" spans="2:12" s="178" customFormat="1" ht="15.75" customHeight="1" thickBot="1">
      <c r="B34" s="175"/>
      <c r="C34" s="419" t="s">
        <v>510</v>
      </c>
      <c r="D34" s="420"/>
      <c r="E34" s="420"/>
      <c r="F34" s="420"/>
      <c r="G34" s="421"/>
      <c r="H34" s="176">
        <f t="shared" ref="H34:I34" si="2">H25+H33</f>
        <v>62</v>
      </c>
      <c r="I34" s="176">
        <f t="shared" si="2"/>
        <v>21882577.999999996</v>
      </c>
      <c r="J34" s="176">
        <f>J25+J33</f>
        <v>15481365</v>
      </c>
      <c r="K34" s="176">
        <f>K25+K33</f>
        <v>37363943</v>
      </c>
      <c r="L34" s="177"/>
    </row>
    <row r="35" spans="2:12" ht="13.5" thickBot="1">
      <c r="B35" s="40"/>
      <c r="C35" s="179"/>
      <c r="D35" s="41"/>
      <c r="E35" s="41"/>
      <c r="F35" s="41"/>
      <c r="G35" s="41"/>
      <c r="H35" s="41"/>
      <c r="I35" s="41"/>
      <c r="J35" s="41"/>
      <c r="K35" s="41"/>
      <c r="L35" s="42"/>
    </row>
  </sheetData>
  <mergeCells count="25">
    <mergeCell ref="C23:G23"/>
    <mergeCell ref="C33:G33"/>
    <mergeCell ref="C34:G34"/>
    <mergeCell ref="C30:G30"/>
    <mergeCell ref="C31:G31"/>
    <mergeCell ref="C32:G32"/>
    <mergeCell ref="C26:K26"/>
    <mergeCell ref="C24:G24"/>
    <mergeCell ref="C27:G27"/>
    <mergeCell ref="C28:G28"/>
    <mergeCell ref="C29:G29"/>
    <mergeCell ref="C25:G25"/>
    <mergeCell ref="C18:G18"/>
    <mergeCell ref="C19:G19"/>
    <mergeCell ref="C20:G20"/>
    <mergeCell ref="C21:G21"/>
    <mergeCell ref="C22:G22"/>
    <mergeCell ref="E4:K4"/>
    <mergeCell ref="E5:K5"/>
    <mergeCell ref="H15:H16"/>
    <mergeCell ref="K15:K16"/>
    <mergeCell ref="C17:K17"/>
    <mergeCell ref="C15:G16"/>
    <mergeCell ref="I15:I16"/>
    <mergeCell ref="J15:J16"/>
  </mergeCells>
  <hyperlinks>
    <hyperlink ref="K13" r:id="rId1"/>
  </hyperlink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4"/>
  <sheetViews>
    <sheetView workbookViewId="0">
      <selection activeCell="F21" sqref="F21"/>
    </sheetView>
  </sheetViews>
  <sheetFormatPr defaultRowHeight="15"/>
  <cols>
    <col min="1" max="1" width="23.28515625" bestFit="1" customWidth="1"/>
    <col min="2" max="2" width="19.28515625" customWidth="1"/>
    <col min="3" max="3" width="21.140625" customWidth="1"/>
    <col min="4" max="4" width="14.42578125" customWidth="1"/>
  </cols>
  <sheetData>
    <row r="1" spans="1:4" ht="62.25" customHeight="1">
      <c r="A1" s="329" t="s">
        <v>554</v>
      </c>
      <c r="B1" s="329"/>
      <c r="C1" s="329"/>
      <c r="D1" s="329"/>
    </row>
    <row r="2" spans="1:4" ht="15.75" customHeight="1">
      <c r="A2" s="330" t="s">
        <v>0</v>
      </c>
      <c r="B2" s="327" t="s">
        <v>555</v>
      </c>
      <c r="C2" s="328" t="s">
        <v>2</v>
      </c>
      <c r="D2" s="327" t="s">
        <v>556</v>
      </c>
    </row>
    <row r="3" spans="1:4" ht="15.75" customHeight="1">
      <c r="A3" s="330"/>
      <c r="B3" s="327"/>
      <c r="C3" s="328"/>
      <c r="D3" s="327"/>
    </row>
    <row r="4" spans="1:4" ht="15.75">
      <c r="A4" s="207" t="s">
        <v>4</v>
      </c>
      <c r="B4" s="208">
        <v>9750349</v>
      </c>
      <c r="C4" s="208">
        <v>24994622</v>
      </c>
      <c r="D4" s="209">
        <f>(C4-B4)/B4</f>
        <v>1.5634592156649982</v>
      </c>
    </row>
    <row r="5" spans="1:4" ht="15.75">
      <c r="A5" s="207" t="s">
        <v>6</v>
      </c>
      <c r="B5" s="208">
        <v>5666834</v>
      </c>
      <c r="C5" s="208">
        <v>16747551</v>
      </c>
      <c r="D5" s="209">
        <f t="shared" ref="D5:D54" si="0">(C5-B5)/B5</f>
        <v>1.9553629063424127</v>
      </c>
    </row>
    <row r="6" spans="1:4" ht="15.75">
      <c r="A6" s="207" t="s">
        <v>8</v>
      </c>
      <c r="B6" s="208">
        <v>15498401</v>
      </c>
      <c r="C6" s="208">
        <v>37363943</v>
      </c>
      <c r="D6" s="209">
        <f t="shared" si="0"/>
        <v>1.4108256716289636</v>
      </c>
    </row>
    <row r="7" spans="1:4" ht="15.75">
      <c r="A7" s="207" t="s">
        <v>16</v>
      </c>
      <c r="B7" s="208">
        <v>3782588</v>
      </c>
      <c r="C7" s="208">
        <v>9695076</v>
      </c>
      <c r="D7" s="209">
        <f t="shared" si="0"/>
        <v>1.5630800922542978</v>
      </c>
    </row>
    <row r="8" spans="1:4" ht="15.75">
      <c r="A8" s="207" t="s">
        <v>23</v>
      </c>
      <c r="B8" s="208">
        <v>5942679</v>
      </c>
      <c r="C8" s="208">
        <v>13399814</v>
      </c>
      <c r="D8" s="209">
        <f t="shared" si="0"/>
        <v>1.2548439853473492</v>
      </c>
    </row>
    <row r="9" spans="1:4" ht="15.75">
      <c r="A9" s="207" t="s">
        <v>30</v>
      </c>
      <c r="B9" s="208">
        <v>7165680</v>
      </c>
      <c r="C9" s="208">
        <v>15737934</v>
      </c>
      <c r="D9" s="209">
        <f t="shared" si="0"/>
        <v>1.1962931640821248</v>
      </c>
    </row>
    <row r="10" spans="1:4" ht="15.75">
      <c r="A10" s="207" t="s">
        <v>36</v>
      </c>
      <c r="B10" s="208">
        <v>14955995</v>
      </c>
      <c r="C10" s="208">
        <v>28383455</v>
      </c>
      <c r="D10" s="209">
        <f t="shared" si="0"/>
        <v>0.89779783959542647</v>
      </c>
    </row>
    <row r="11" spans="1:4" ht="15.75">
      <c r="A11" s="207" t="s">
        <v>44</v>
      </c>
      <c r="B11" s="208">
        <v>5933240</v>
      </c>
      <c r="C11" s="208">
        <v>13261982</v>
      </c>
      <c r="D11" s="209">
        <f t="shared" si="0"/>
        <v>1.2352006660778934</v>
      </c>
    </row>
    <row r="12" spans="1:4" ht="15.75">
      <c r="A12" s="207" t="s">
        <v>48</v>
      </c>
      <c r="B12" s="208">
        <v>8787718</v>
      </c>
      <c r="C12" s="208">
        <v>16176109</v>
      </c>
      <c r="D12" s="209">
        <f t="shared" si="0"/>
        <v>0.84076332444896384</v>
      </c>
    </row>
    <row r="13" spans="1:4" ht="15.75">
      <c r="A13" s="207" t="s">
        <v>54</v>
      </c>
      <c r="B13" s="208">
        <v>4330954</v>
      </c>
      <c r="C13" s="208">
        <v>7931924</v>
      </c>
      <c r="D13" s="209">
        <f t="shared" si="0"/>
        <v>0.83144960671482537</v>
      </c>
    </row>
    <row r="14" spans="1:4" ht="15.75">
      <c r="A14" s="207" t="s">
        <v>57</v>
      </c>
      <c r="B14" s="208">
        <v>4362476</v>
      </c>
      <c r="C14" s="208">
        <v>8567533</v>
      </c>
      <c r="D14" s="209">
        <f t="shared" si="0"/>
        <v>0.96391521695477522</v>
      </c>
    </row>
    <row r="15" spans="1:4" ht="15.75">
      <c r="A15" s="207" t="s">
        <v>65</v>
      </c>
      <c r="B15" s="208">
        <v>11644717</v>
      </c>
      <c r="C15" s="208">
        <v>22429988</v>
      </c>
      <c r="D15" s="209">
        <f t="shared" si="0"/>
        <v>0.92619434203510487</v>
      </c>
    </row>
    <row r="16" spans="1:4" ht="15.75">
      <c r="A16" s="207" t="s">
        <v>73</v>
      </c>
      <c r="B16" s="208">
        <v>8790106</v>
      </c>
      <c r="C16" s="208">
        <v>21098052</v>
      </c>
      <c r="D16" s="209">
        <f t="shared" si="0"/>
        <v>1.4002045026533241</v>
      </c>
    </row>
    <row r="17" spans="1:4" ht="15.75">
      <c r="A17" s="207" t="s">
        <v>80</v>
      </c>
      <c r="B17" s="208">
        <v>6939819</v>
      </c>
      <c r="C17" s="208">
        <v>19184623</v>
      </c>
      <c r="D17" s="209">
        <f t="shared" si="0"/>
        <v>1.764426997303532</v>
      </c>
    </row>
    <row r="18" spans="1:4" ht="15.75">
      <c r="A18" s="207" t="s">
        <v>89</v>
      </c>
      <c r="B18" s="208">
        <v>4583318</v>
      </c>
      <c r="C18" s="208">
        <v>10280399</v>
      </c>
      <c r="D18" s="209">
        <f t="shared" si="0"/>
        <v>1.2430036493212995</v>
      </c>
    </row>
    <row r="19" spans="1:4" ht="15.75">
      <c r="A19" s="207" t="s">
        <v>100</v>
      </c>
      <c r="B19" s="208">
        <v>6305444</v>
      </c>
      <c r="C19" s="208">
        <v>18355793</v>
      </c>
      <c r="D19" s="209">
        <f t="shared" si="0"/>
        <v>1.9111023743926676</v>
      </c>
    </row>
    <row r="20" spans="1:4" ht="15.75">
      <c r="A20" s="207" t="s">
        <v>111</v>
      </c>
      <c r="B20" s="208">
        <v>5817814</v>
      </c>
      <c r="C20" s="208">
        <v>12007135</v>
      </c>
      <c r="D20" s="209">
        <f t="shared" si="0"/>
        <v>1.0638568025722377</v>
      </c>
    </row>
    <row r="21" spans="1:4" ht="15.75">
      <c r="A21" s="207" t="s">
        <v>123</v>
      </c>
      <c r="B21" s="208">
        <v>9568804</v>
      </c>
      <c r="C21" s="208">
        <v>26571457</v>
      </c>
      <c r="D21" s="209">
        <f t="shared" si="0"/>
        <v>1.7768838195452639</v>
      </c>
    </row>
    <row r="22" spans="1:4" ht="15.75">
      <c r="A22" s="207" t="s">
        <v>135</v>
      </c>
      <c r="B22" s="208">
        <v>5625440</v>
      </c>
      <c r="C22" s="208">
        <v>16182109</v>
      </c>
      <c r="D22" s="209">
        <f t="shared" si="0"/>
        <v>1.8765943641741802</v>
      </c>
    </row>
    <row r="23" spans="1:4" ht="15.75">
      <c r="A23" s="207" t="s">
        <v>143</v>
      </c>
      <c r="B23" s="208">
        <v>4274597</v>
      </c>
      <c r="C23" s="208">
        <v>9948531</v>
      </c>
      <c r="D23" s="209">
        <f t="shared" si="0"/>
        <v>1.3273611524080515</v>
      </c>
    </row>
    <row r="24" spans="1:4" ht="15.75">
      <c r="A24" s="207" t="s">
        <v>152</v>
      </c>
      <c r="B24" s="208">
        <v>9326832</v>
      </c>
      <c r="C24" s="208">
        <v>25709042</v>
      </c>
      <c r="D24" s="209">
        <f t="shared" si="0"/>
        <v>1.7564602857647698</v>
      </c>
    </row>
    <row r="25" spans="1:4" ht="15.75">
      <c r="A25" s="207" t="s">
        <v>163</v>
      </c>
      <c r="B25" s="208">
        <v>8517665</v>
      </c>
      <c r="C25" s="208">
        <v>19750203</v>
      </c>
      <c r="D25" s="209">
        <f t="shared" si="0"/>
        <v>1.3187344184116188</v>
      </c>
    </row>
    <row r="26" spans="1:4" ht="15.75">
      <c r="A26" s="207" t="s">
        <v>172</v>
      </c>
      <c r="B26" s="208">
        <v>14831948</v>
      </c>
      <c r="C26" s="208">
        <v>30888461</v>
      </c>
      <c r="D26" s="209">
        <f t="shared" si="0"/>
        <v>1.0825626546155636</v>
      </c>
    </row>
    <row r="27" spans="1:4" ht="15.75">
      <c r="A27" s="207" t="s">
        <v>188</v>
      </c>
      <c r="B27" s="208">
        <v>8537683</v>
      </c>
      <c r="C27" s="208">
        <v>15049280</v>
      </c>
      <c r="D27" s="209">
        <f t="shared" si="0"/>
        <v>0.76268901058987548</v>
      </c>
    </row>
    <row r="28" spans="1:4" ht="15.75">
      <c r="A28" s="207" t="s">
        <v>194</v>
      </c>
      <c r="B28" s="208">
        <v>10084485</v>
      </c>
      <c r="C28" s="208">
        <v>18348709</v>
      </c>
      <c r="D28" s="209">
        <f t="shared" si="0"/>
        <v>0.81949886384877368</v>
      </c>
    </row>
    <row r="29" spans="1:4" ht="15.75">
      <c r="A29" s="207" t="s">
        <v>198</v>
      </c>
      <c r="B29" s="208">
        <v>6804619</v>
      </c>
      <c r="C29" s="208">
        <v>12425026</v>
      </c>
      <c r="D29" s="209">
        <f t="shared" si="0"/>
        <v>0.82596938932216479</v>
      </c>
    </row>
    <row r="30" spans="1:4" ht="15.75">
      <c r="A30" s="207" t="s">
        <v>202</v>
      </c>
      <c r="B30" s="208">
        <v>4475805</v>
      </c>
      <c r="C30" s="208">
        <v>10697724</v>
      </c>
      <c r="D30" s="209">
        <f t="shared" si="0"/>
        <v>1.3901228940939117</v>
      </c>
    </row>
    <row r="31" spans="1:4" ht="15.75">
      <c r="A31" s="207" t="s">
        <v>215</v>
      </c>
      <c r="B31" s="208">
        <v>6386339</v>
      </c>
      <c r="C31" s="208">
        <v>15475459</v>
      </c>
      <c r="D31" s="209">
        <f t="shared" si="0"/>
        <v>1.4232128923942184</v>
      </c>
    </row>
    <row r="32" spans="1:4" ht="15.75">
      <c r="A32" s="207" t="s">
        <v>220</v>
      </c>
      <c r="B32" s="208">
        <v>5055674</v>
      </c>
      <c r="C32" s="208">
        <v>9219617</v>
      </c>
      <c r="D32" s="209">
        <f t="shared" si="0"/>
        <v>0.82361778073507108</v>
      </c>
    </row>
    <row r="33" spans="1:4" ht="15.75">
      <c r="A33" s="207" t="s">
        <v>226</v>
      </c>
      <c r="B33" s="208">
        <v>9695070</v>
      </c>
      <c r="C33" s="208">
        <v>23510303</v>
      </c>
      <c r="D33" s="209">
        <f t="shared" si="0"/>
        <v>1.4249750646462584</v>
      </c>
    </row>
    <row r="34" spans="1:4" ht="15.75">
      <c r="A34" s="207" t="s">
        <v>234</v>
      </c>
      <c r="B34" s="208">
        <v>16100243</v>
      </c>
      <c r="C34" s="208">
        <v>43905756</v>
      </c>
      <c r="D34" s="209">
        <f t="shared" si="0"/>
        <v>1.7270244306250533</v>
      </c>
    </row>
    <row r="35" spans="1:4" ht="15.75">
      <c r="A35" s="207" t="s">
        <v>254</v>
      </c>
      <c r="B35" s="208">
        <v>3985172</v>
      </c>
      <c r="C35" s="208">
        <v>9076687</v>
      </c>
      <c r="D35" s="209">
        <f t="shared" si="0"/>
        <v>1.2776148683168507</v>
      </c>
    </row>
    <row r="36" spans="1:4" ht="15.75">
      <c r="A36" s="207" t="s">
        <v>263</v>
      </c>
      <c r="B36" s="208">
        <v>3786324</v>
      </c>
      <c r="C36" s="208">
        <v>7454055</v>
      </c>
      <c r="D36" s="209">
        <f t="shared" si="0"/>
        <v>0.96867859168945925</v>
      </c>
    </row>
    <row r="37" spans="1:4" ht="15.75">
      <c r="A37" s="207" t="s">
        <v>271</v>
      </c>
      <c r="B37" s="208">
        <v>3734300</v>
      </c>
      <c r="C37" s="208">
        <v>7208887</v>
      </c>
      <c r="D37" s="209">
        <f t="shared" si="0"/>
        <v>0.9304520258147444</v>
      </c>
    </row>
    <row r="38" spans="1:4" ht="15.75">
      <c r="A38" s="207" t="s">
        <v>278</v>
      </c>
      <c r="B38" s="208">
        <v>4747101</v>
      </c>
      <c r="C38" s="208">
        <v>9600339</v>
      </c>
      <c r="D38" s="209">
        <f t="shared" si="0"/>
        <v>1.0223582771885409</v>
      </c>
    </row>
    <row r="39" spans="1:4" ht="15.75">
      <c r="A39" s="207" t="s">
        <v>282</v>
      </c>
      <c r="B39" s="208">
        <v>7083099</v>
      </c>
      <c r="C39" s="208">
        <v>20330959</v>
      </c>
      <c r="D39" s="209">
        <f t="shared" si="0"/>
        <v>1.8703479931594913</v>
      </c>
    </row>
    <row r="40" spans="1:4" ht="15.75">
      <c r="A40" s="207" t="s">
        <v>295</v>
      </c>
      <c r="B40" s="208">
        <v>10154752</v>
      </c>
      <c r="C40" s="208">
        <v>20818639</v>
      </c>
      <c r="D40" s="209">
        <f t="shared" si="0"/>
        <v>1.0501376104507525</v>
      </c>
    </row>
    <row r="41" spans="1:4" ht="15.75">
      <c r="A41" s="207" t="s">
        <v>301</v>
      </c>
      <c r="B41" s="208">
        <v>3049801</v>
      </c>
      <c r="C41" s="208">
        <v>8040766</v>
      </c>
      <c r="D41" s="209">
        <f t="shared" si="0"/>
        <v>1.6364887413965699</v>
      </c>
    </row>
    <row r="42" spans="1:4" ht="15.75">
      <c r="A42" s="207" t="s">
        <v>309</v>
      </c>
      <c r="B42" s="208">
        <v>3856942</v>
      </c>
      <c r="C42" s="208">
        <v>11199771</v>
      </c>
      <c r="D42" s="209">
        <f t="shared" si="0"/>
        <v>1.9037955457976812</v>
      </c>
    </row>
    <row r="43" spans="1:4" ht="15.75">
      <c r="A43" s="207" t="s">
        <v>315</v>
      </c>
      <c r="B43" s="208">
        <v>5572386</v>
      </c>
      <c r="C43" s="208">
        <v>14565501</v>
      </c>
      <c r="D43" s="209">
        <f t="shared" si="0"/>
        <v>1.6138715085423012</v>
      </c>
    </row>
    <row r="44" spans="1:4" ht="15.75">
      <c r="A44" s="207" t="s">
        <v>322</v>
      </c>
      <c r="B44" s="208">
        <v>11448017</v>
      </c>
      <c r="C44" s="208">
        <v>22344792</v>
      </c>
      <c r="D44" s="209">
        <f t="shared" si="0"/>
        <v>0.95184825459291333</v>
      </c>
    </row>
    <row r="45" spans="1:4" ht="15.75">
      <c r="A45" s="207" t="s">
        <v>334</v>
      </c>
      <c r="B45" s="208">
        <v>8949552</v>
      </c>
      <c r="C45" s="208">
        <v>16240066</v>
      </c>
      <c r="D45" s="209">
        <f t="shared" si="0"/>
        <v>0.81462334650941182</v>
      </c>
    </row>
    <row r="46" spans="1:4" ht="15.75">
      <c r="A46" s="207" t="s">
        <v>341</v>
      </c>
      <c r="B46" s="208">
        <v>10011075</v>
      </c>
      <c r="C46" s="208">
        <v>25948541</v>
      </c>
      <c r="D46" s="209">
        <f t="shared" si="0"/>
        <v>1.5919834782977853</v>
      </c>
    </row>
    <row r="47" spans="1:4" ht="15.75">
      <c r="A47" s="207" t="s">
        <v>350</v>
      </c>
      <c r="B47" s="208">
        <v>14716394</v>
      </c>
      <c r="C47" s="208">
        <v>39782273</v>
      </c>
      <c r="D47" s="209">
        <f t="shared" si="0"/>
        <v>1.703262293738534</v>
      </c>
    </row>
    <row r="48" spans="1:4" ht="15.75">
      <c r="A48" s="207" t="s">
        <v>366</v>
      </c>
      <c r="B48" s="208">
        <v>8187503</v>
      </c>
      <c r="C48" s="208">
        <v>15159695</v>
      </c>
      <c r="D48" s="209">
        <f t="shared" si="0"/>
        <v>0.85156512309064192</v>
      </c>
    </row>
    <row r="49" spans="1:4" ht="15.75">
      <c r="A49" s="207" t="s">
        <v>373</v>
      </c>
      <c r="B49" s="208">
        <v>9047150</v>
      </c>
      <c r="C49" s="208">
        <v>25278887</v>
      </c>
      <c r="D49" s="209">
        <f t="shared" si="0"/>
        <v>1.7941271007996993</v>
      </c>
    </row>
    <row r="50" spans="1:4" ht="15.75">
      <c r="A50" s="207" t="s">
        <v>384</v>
      </c>
      <c r="B50" s="208">
        <v>8228886</v>
      </c>
      <c r="C50" s="208">
        <v>14126902</v>
      </c>
      <c r="D50" s="209">
        <f t="shared" si="0"/>
        <v>0.71674537719929521</v>
      </c>
    </row>
    <row r="51" spans="1:4" ht="15.75">
      <c r="A51" s="207" t="s">
        <v>391</v>
      </c>
      <c r="B51" s="208">
        <v>5232442</v>
      </c>
      <c r="C51" s="208">
        <v>14144441</v>
      </c>
      <c r="D51" s="209">
        <f t="shared" si="0"/>
        <v>1.7032198350215826</v>
      </c>
    </row>
    <row r="52" spans="1:4" ht="15.75">
      <c r="A52" s="207" t="s">
        <v>397</v>
      </c>
      <c r="B52" s="208">
        <v>2978152</v>
      </c>
      <c r="C52" s="208">
        <v>5502899</v>
      </c>
      <c r="D52" s="209">
        <f t="shared" si="0"/>
        <v>0.84775625958648182</v>
      </c>
    </row>
    <row r="53" spans="1:4" ht="15.75">
      <c r="A53" s="207" t="s">
        <v>403</v>
      </c>
      <c r="B53" s="208">
        <v>8282012</v>
      </c>
      <c r="C53" s="208">
        <v>16824746</v>
      </c>
      <c r="D53" s="209">
        <f t="shared" si="0"/>
        <v>1.0314805146382304</v>
      </c>
    </row>
    <row r="54" spans="1:4" ht="15.75">
      <c r="A54" s="207" t="s">
        <v>417</v>
      </c>
      <c r="B54" s="208">
        <v>9104604</v>
      </c>
      <c r="C54" s="208">
        <v>23053544</v>
      </c>
      <c r="D54" s="209">
        <f t="shared" si="0"/>
        <v>1.5320754203038376</v>
      </c>
    </row>
  </sheetData>
  <mergeCells count="5">
    <mergeCell ref="D2:D3"/>
    <mergeCell ref="C2:C3"/>
    <mergeCell ref="A1:D1"/>
    <mergeCell ref="A2:A3"/>
    <mergeCell ref="B2:B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10"/>
  <sheetViews>
    <sheetView showGridLines="0" topLeftCell="A82" workbookViewId="0">
      <selection activeCell="D41" sqref="D41:D44"/>
    </sheetView>
  </sheetViews>
  <sheetFormatPr defaultColWidth="9.140625" defaultRowHeight="12.75"/>
  <cols>
    <col min="1" max="1" width="4.28515625" style="3" customWidth="1"/>
    <col min="2" max="2" width="2.28515625" style="3" customWidth="1"/>
    <col min="3" max="3" width="2.42578125" style="3" customWidth="1"/>
    <col min="4" max="4" width="23.42578125" style="3" customWidth="1"/>
    <col min="5" max="5" width="25.28515625" style="3" customWidth="1"/>
    <col min="6" max="6" width="27.28515625" style="3" customWidth="1"/>
    <col min="7" max="7" width="25" style="3" customWidth="1"/>
    <col min="8" max="8" width="20.5703125" style="3" customWidth="1"/>
    <col min="9" max="9" width="22.7109375" style="3" customWidth="1"/>
    <col min="10" max="10" width="19.5703125" style="3" customWidth="1"/>
    <col min="11" max="11" width="2" style="3" customWidth="1"/>
    <col min="12" max="16384" width="9.140625" style="3"/>
  </cols>
  <sheetData>
    <row r="1" spans="2:11" ht="13.5" thickBot="1"/>
    <row r="2" spans="2:11" s="8" customFormat="1" ht="24" customHeight="1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 ht="9.75" customHeight="1">
      <c r="B3" s="9"/>
      <c r="C3" s="331" t="s">
        <v>426</v>
      </c>
      <c r="D3" s="331"/>
      <c r="E3" s="331"/>
      <c r="F3" s="331"/>
      <c r="G3" s="331"/>
      <c r="H3" s="331"/>
      <c r="I3" s="331"/>
      <c r="J3" s="331"/>
      <c r="K3" s="10"/>
    </row>
    <row r="4" spans="2:11">
      <c r="B4" s="9"/>
      <c r="C4" s="331"/>
      <c r="D4" s="331"/>
      <c r="E4" s="331"/>
      <c r="F4" s="331"/>
      <c r="G4" s="331"/>
      <c r="H4" s="331"/>
      <c r="I4" s="331"/>
      <c r="J4" s="331"/>
      <c r="K4" s="10"/>
    </row>
    <row r="5" spans="2:11" ht="18" customHeight="1">
      <c r="B5" s="9"/>
      <c r="C5" s="331"/>
      <c r="D5" s="331"/>
      <c r="E5" s="331"/>
      <c r="F5" s="331"/>
      <c r="G5" s="331"/>
      <c r="H5" s="331"/>
      <c r="I5" s="331"/>
      <c r="J5" s="331"/>
      <c r="K5" s="10"/>
    </row>
    <row r="6" spans="2:11" ht="17.25" customHeight="1">
      <c r="B6" s="9"/>
      <c r="C6" s="11"/>
      <c r="D6" s="11"/>
      <c r="E6" s="11"/>
      <c r="F6" s="11"/>
      <c r="G6" s="11"/>
      <c r="H6" s="11"/>
      <c r="I6" s="11"/>
      <c r="J6" s="11"/>
      <c r="K6" s="10"/>
    </row>
    <row r="7" spans="2:11" s="14" customFormat="1">
      <c r="B7" s="12"/>
      <c r="C7" s="13" t="s">
        <v>0</v>
      </c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 s="14" customFormat="1">
      <c r="B8" s="12"/>
      <c r="C8" s="13" t="s">
        <v>1</v>
      </c>
      <c r="E8" s="18" t="s">
        <v>5</v>
      </c>
      <c r="F8" s="13"/>
      <c r="G8" s="16" t="s">
        <v>428</v>
      </c>
      <c r="H8" s="19" t="s">
        <v>557</v>
      </c>
      <c r="I8" s="16"/>
      <c r="J8" s="13"/>
      <c r="K8" s="17"/>
    </row>
    <row r="9" spans="2:11" s="14" customFormat="1">
      <c r="B9" s="12"/>
      <c r="C9" s="13" t="s">
        <v>513</v>
      </c>
      <c r="D9" s="13"/>
      <c r="E9" s="235">
        <v>3296701</v>
      </c>
      <c r="F9" s="13" t="s">
        <v>429</v>
      </c>
      <c r="G9" s="16" t="s">
        <v>430</v>
      </c>
      <c r="H9" s="20" t="s">
        <v>558</v>
      </c>
      <c r="I9" s="16"/>
      <c r="J9" s="13"/>
      <c r="K9" s="17"/>
    </row>
    <row r="10" spans="2:11" s="14" customFormat="1">
      <c r="B10" s="12"/>
      <c r="C10" s="13"/>
      <c r="D10" s="13"/>
      <c r="E10" s="13"/>
      <c r="F10" s="13"/>
      <c r="G10" s="16" t="s">
        <v>431</v>
      </c>
      <c r="H10" s="20">
        <v>173</v>
      </c>
      <c r="I10" s="16"/>
      <c r="J10" s="13"/>
      <c r="K10" s="17"/>
    </row>
    <row r="11" spans="2:11" s="14" customFormat="1">
      <c r="B11" s="12"/>
      <c r="C11" s="13"/>
      <c r="D11" s="13"/>
      <c r="E11" s="13"/>
      <c r="F11" s="13"/>
      <c r="G11" s="16" t="s">
        <v>432</v>
      </c>
      <c r="H11" s="20">
        <v>100104510</v>
      </c>
      <c r="I11" s="16"/>
      <c r="J11" s="13"/>
      <c r="K11" s="17"/>
    </row>
    <row r="12" spans="2:11" ht="7.5" customHeight="1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 s="21" customFormat="1">
      <c r="B13" s="9"/>
      <c r="C13" s="22"/>
      <c r="D13" s="23" t="s">
        <v>433</v>
      </c>
      <c r="E13" s="24"/>
      <c r="F13" s="24"/>
      <c r="G13" s="24"/>
      <c r="H13" s="24"/>
      <c r="I13" s="24"/>
      <c r="J13" s="25"/>
      <c r="K13" s="10"/>
    </row>
    <row r="14" spans="2:11" ht="4.1500000000000004" customHeight="1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 ht="14.25" customHeight="1">
      <c r="B15" s="9"/>
      <c r="C15" s="9"/>
      <c r="D15" s="332" t="s">
        <v>434</v>
      </c>
      <c r="E15" s="333"/>
      <c r="F15" s="334" t="s">
        <v>518</v>
      </c>
      <c r="G15" s="334" t="s">
        <v>481</v>
      </c>
      <c r="H15" s="336" t="s">
        <v>482</v>
      </c>
      <c r="I15" s="336" t="s">
        <v>519</v>
      </c>
      <c r="J15" s="360" t="s">
        <v>437</v>
      </c>
      <c r="K15" s="10"/>
    </row>
    <row r="16" spans="2:11" ht="27" customHeight="1">
      <c r="B16" s="9"/>
      <c r="C16" s="9"/>
      <c r="D16" s="192" t="s">
        <v>521</v>
      </c>
      <c r="E16" s="182" t="s">
        <v>522</v>
      </c>
      <c r="F16" s="335"/>
      <c r="G16" s="335"/>
      <c r="H16" s="337"/>
      <c r="I16" s="337"/>
      <c r="J16" s="361"/>
      <c r="K16" s="10"/>
    </row>
    <row r="17" spans="2:11" ht="29.25" customHeight="1">
      <c r="B17" s="9"/>
      <c r="C17" s="9"/>
      <c r="D17" s="241" t="s">
        <v>675</v>
      </c>
      <c r="E17" s="241" t="s">
        <v>674</v>
      </c>
      <c r="F17" s="181">
        <v>900</v>
      </c>
      <c r="G17" s="28" t="s">
        <v>587</v>
      </c>
      <c r="H17" s="29" t="s">
        <v>687</v>
      </c>
      <c r="I17" s="29" t="s">
        <v>688</v>
      </c>
      <c r="J17" s="278">
        <v>1200000</v>
      </c>
      <c r="K17" s="10"/>
    </row>
    <row r="18" spans="2:11" ht="15" customHeight="1">
      <c r="B18" s="9"/>
      <c r="C18" s="9"/>
      <c r="D18" s="244" t="s">
        <v>676</v>
      </c>
      <c r="E18" s="244" t="s">
        <v>676</v>
      </c>
      <c r="F18" s="290">
        <v>340</v>
      </c>
      <c r="G18" s="290" t="s">
        <v>591</v>
      </c>
      <c r="H18" s="29" t="s">
        <v>689</v>
      </c>
      <c r="I18" s="29" t="s">
        <v>690</v>
      </c>
      <c r="J18" s="277">
        <v>1206261.83</v>
      </c>
      <c r="K18" s="10"/>
    </row>
    <row r="19" spans="2:11" ht="15" customHeight="1" thickBot="1">
      <c r="B19" s="9"/>
      <c r="C19" s="9"/>
      <c r="D19" s="248" t="s">
        <v>677</v>
      </c>
      <c r="E19" s="250">
        <v>2</v>
      </c>
      <c r="F19" s="250">
        <f>SUM(F17:F18)</f>
        <v>1240</v>
      </c>
      <c r="G19" s="261"/>
      <c r="H19" s="262"/>
      <c r="I19" s="262"/>
      <c r="J19" s="276">
        <f>SUM(J17:J18)</f>
        <v>2406261.83</v>
      </c>
      <c r="K19" s="10"/>
    </row>
    <row r="20" spans="2:11">
      <c r="B20" s="9"/>
      <c r="C20" s="9"/>
      <c r="D20" s="3" t="s">
        <v>520</v>
      </c>
      <c r="E20" s="21"/>
      <c r="F20" s="21"/>
      <c r="G20" s="21"/>
      <c r="H20" s="21"/>
      <c r="I20" s="21"/>
      <c r="J20" s="10"/>
      <c r="K20" s="10"/>
    </row>
    <row r="21" spans="2:11">
      <c r="B21" s="9"/>
      <c r="C21" s="9"/>
      <c r="D21" s="3" t="s">
        <v>540</v>
      </c>
      <c r="E21" s="37"/>
      <c r="F21" s="37"/>
      <c r="G21" s="37"/>
      <c r="H21" s="37"/>
      <c r="I21" s="37"/>
      <c r="J21" s="38"/>
      <c r="K21" s="10"/>
    </row>
    <row r="22" spans="2:11">
      <c r="B22" s="9"/>
      <c r="C22" s="9"/>
      <c r="D22" s="183" t="s">
        <v>523</v>
      </c>
      <c r="E22" s="37"/>
      <c r="F22" s="37"/>
      <c r="G22" s="37"/>
      <c r="H22" s="37"/>
      <c r="I22" s="37"/>
      <c r="J22" s="38"/>
      <c r="K22" s="10"/>
    </row>
    <row r="23" spans="2:11">
      <c r="B23" s="9"/>
      <c r="C23" s="9"/>
      <c r="D23" s="21" t="s">
        <v>524</v>
      </c>
      <c r="E23" s="37"/>
      <c r="F23" s="37"/>
      <c r="G23" s="37"/>
      <c r="H23" s="37"/>
      <c r="I23" s="37"/>
      <c r="J23" s="38"/>
      <c r="K23" s="10"/>
    </row>
    <row r="24" spans="2:11">
      <c r="B24" s="9"/>
      <c r="C24" s="9"/>
      <c r="D24" s="39" t="s">
        <v>511</v>
      </c>
      <c r="E24" s="37"/>
      <c r="F24" s="37"/>
      <c r="G24" s="37"/>
      <c r="H24" s="37"/>
      <c r="I24" s="37"/>
      <c r="J24" s="38"/>
      <c r="K24" s="10"/>
    </row>
    <row r="25" spans="2:11">
      <c r="B25" s="9"/>
      <c r="C25" s="9"/>
      <c r="D25" s="39" t="s">
        <v>534</v>
      </c>
      <c r="E25" s="37"/>
      <c r="F25" s="37"/>
      <c r="G25" s="37"/>
      <c r="H25" s="37"/>
      <c r="I25" s="37"/>
      <c r="J25" s="38"/>
      <c r="K25" s="10"/>
    </row>
    <row r="26" spans="2:11">
      <c r="B26" s="9"/>
      <c r="C26" s="9"/>
      <c r="D26" s="21" t="s">
        <v>525</v>
      </c>
      <c r="E26" s="37"/>
      <c r="F26" s="37"/>
      <c r="G26" s="37"/>
      <c r="H26" s="37"/>
      <c r="I26" s="37"/>
      <c r="J26" s="38"/>
      <c r="K26" s="10"/>
    </row>
    <row r="27" spans="2:11">
      <c r="B27" s="9"/>
      <c r="C27" s="9"/>
      <c r="D27" s="21" t="s">
        <v>526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21" t="s">
        <v>527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21" t="s">
        <v>528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529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530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531</v>
      </c>
      <c r="E32" s="37"/>
      <c r="F32" s="37"/>
      <c r="G32" s="37"/>
      <c r="H32" s="37"/>
      <c r="I32" s="37"/>
      <c r="J32" s="38"/>
      <c r="K32" s="10"/>
    </row>
    <row r="33" spans="2:12">
      <c r="B33" s="9"/>
      <c r="C33" s="9"/>
      <c r="D33" s="21" t="s">
        <v>535</v>
      </c>
      <c r="E33" s="37"/>
      <c r="F33" s="37"/>
      <c r="G33" s="37"/>
      <c r="H33" s="37"/>
      <c r="I33" s="37"/>
      <c r="J33" s="38"/>
      <c r="K33" s="10"/>
    </row>
    <row r="34" spans="2:12" ht="6" customHeight="1" thickBot="1">
      <c r="B34" s="9"/>
      <c r="C34" s="40"/>
      <c r="D34" s="41"/>
      <c r="E34" s="41"/>
      <c r="F34" s="41"/>
      <c r="G34" s="41"/>
      <c r="H34" s="41"/>
      <c r="I34" s="41"/>
      <c r="J34" s="42"/>
      <c r="K34" s="10"/>
    </row>
    <row r="35" spans="2:12" ht="9" customHeight="1">
      <c r="B35" s="9"/>
      <c r="C35" s="21"/>
      <c r="D35" s="21"/>
      <c r="E35" s="21"/>
      <c r="F35" s="21"/>
      <c r="G35" s="21"/>
      <c r="H35" s="21"/>
      <c r="I35" s="21"/>
      <c r="J35" s="21"/>
      <c r="K35" s="10"/>
    </row>
    <row r="36" spans="2:12" ht="3.75" customHeight="1" thickBot="1">
      <c r="B36" s="9"/>
      <c r="C36" s="21"/>
      <c r="D36" s="21"/>
      <c r="E36" s="21"/>
      <c r="F36" s="21"/>
      <c r="G36" s="21"/>
      <c r="H36" s="21"/>
      <c r="I36" s="21"/>
      <c r="J36" s="21"/>
      <c r="K36" s="10"/>
    </row>
    <row r="37" spans="2:12" ht="15" customHeight="1">
      <c r="B37" s="9"/>
      <c r="C37" s="22"/>
      <c r="D37" s="23" t="s">
        <v>441</v>
      </c>
      <c r="E37" s="24"/>
      <c r="F37" s="24"/>
      <c r="G37" s="24"/>
      <c r="H37" s="24"/>
      <c r="I37" s="24"/>
      <c r="J37" s="25"/>
      <c r="K37" s="10"/>
    </row>
    <row r="38" spans="2:12" ht="8.25" customHeight="1" thickBot="1">
      <c r="B38" s="9"/>
      <c r="C38" s="9"/>
      <c r="D38" s="13"/>
      <c r="E38" s="21"/>
      <c r="F38" s="21"/>
      <c r="G38" s="21"/>
      <c r="H38" s="21"/>
      <c r="I38" s="21"/>
      <c r="J38" s="10"/>
      <c r="K38" s="10"/>
    </row>
    <row r="39" spans="2:12" ht="13.5" customHeight="1">
      <c r="B39" s="9"/>
      <c r="C39" s="9"/>
      <c r="D39" s="341" t="s">
        <v>434</v>
      </c>
      <c r="E39" s="342"/>
      <c r="F39" s="343"/>
      <c r="G39" s="338" t="s">
        <v>435</v>
      </c>
      <c r="H39" s="338" t="s">
        <v>436</v>
      </c>
      <c r="I39" s="344" t="s">
        <v>437</v>
      </c>
      <c r="J39" s="345"/>
      <c r="K39" s="10"/>
    </row>
    <row r="40" spans="2:12" ht="15" customHeight="1">
      <c r="B40" s="9"/>
      <c r="C40" s="9"/>
      <c r="D40" s="26" t="s">
        <v>438</v>
      </c>
      <c r="E40" s="348" t="s">
        <v>439</v>
      </c>
      <c r="F40" s="349"/>
      <c r="G40" s="339"/>
      <c r="H40" s="339"/>
      <c r="I40" s="346"/>
      <c r="J40" s="347"/>
      <c r="K40" s="10"/>
    </row>
    <row r="41" spans="2:12" ht="19.5" customHeight="1">
      <c r="B41" s="9"/>
      <c r="C41" s="9"/>
      <c r="D41" s="241" t="s">
        <v>678</v>
      </c>
      <c r="E41" s="350" t="s">
        <v>682</v>
      </c>
      <c r="F41" s="351"/>
      <c r="G41" s="309" t="s">
        <v>685</v>
      </c>
      <c r="H41" s="44" t="s">
        <v>637</v>
      </c>
      <c r="I41" s="368">
        <v>50000</v>
      </c>
      <c r="J41" s="369"/>
      <c r="K41" s="10"/>
    </row>
    <row r="42" spans="2:12" ht="19.5" customHeight="1">
      <c r="B42" s="9"/>
      <c r="C42" s="9"/>
      <c r="D42" s="244" t="s">
        <v>679</v>
      </c>
      <c r="E42" s="350" t="s">
        <v>681</v>
      </c>
      <c r="F42" s="351"/>
      <c r="G42" s="310" t="s">
        <v>684</v>
      </c>
      <c r="H42" s="44" t="s">
        <v>637</v>
      </c>
      <c r="I42" s="352">
        <v>60000</v>
      </c>
      <c r="J42" s="353"/>
      <c r="K42" s="10"/>
    </row>
    <row r="43" spans="2:12" ht="18" customHeight="1">
      <c r="B43" s="9"/>
      <c r="C43" s="9"/>
      <c r="D43" s="244" t="s">
        <v>680</v>
      </c>
      <c r="E43" s="350" t="s">
        <v>683</v>
      </c>
      <c r="F43" s="351"/>
      <c r="G43" s="310" t="s">
        <v>686</v>
      </c>
      <c r="H43" s="44" t="s">
        <v>637</v>
      </c>
      <c r="I43" s="352">
        <v>110000</v>
      </c>
      <c r="J43" s="353"/>
      <c r="K43" s="10"/>
    </row>
    <row r="44" spans="2:12" ht="17.25" customHeight="1">
      <c r="B44" s="9"/>
      <c r="C44" s="9"/>
      <c r="D44" s="244" t="s">
        <v>762</v>
      </c>
      <c r="E44" s="350" t="s">
        <v>763</v>
      </c>
      <c r="F44" s="351"/>
      <c r="G44" s="310" t="s">
        <v>764</v>
      </c>
      <c r="H44" s="44" t="s">
        <v>637</v>
      </c>
      <c r="I44" s="352">
        <v>110000</v>
      </c>
      <c r="J44" s="353"/>
      <c r="K44" s="10"/>
    </row>
    <row r="45" spans="2:12" ht="17.25" customHeight="1" thickBot="1">
      <c r="B45" s="9"/>
      <c r="C45" s="9"/>
      <c r="D45" s="253" t="s">
        <v>639</v>
      </c>
      <c r="E45" s="370">
        <v>4</v>
      </c>
      <c r="F45" s="371"/>
      <c r="G45" s="311"/>
      <c r="H45" s="250"/>
      <c r="I45" s="372">
        <f>SUM(I41:I44)</f>
        <v>330000</v>
      </c>
      <c r="J45" s="373"/>
      <c r="K45" s="10"/>
    </row>
    <row r="46" spans="2:12">
      <c r="B46" s="9"/>
      <c r="C46" s="9"/>
      <c r="D46" s="21" t="s">
        <v>442</v>
      </c>
      <c r="E46" s="37"/>
      <c r="F46" s="37"/>
      <c r="G46" s="37"/>
      <c r="H46" s="37"/>
      <c r="I46" s="37"/>
      <c r="J46" s="38"/>
      <c r="K46" s="10"/>
      <c r="L46" s="21"/>
    </row>
    <row r="47" spans="2:12">
      <c r="B47" s="9"/>
      <c r="C47" s="9"/>
      <c r="D47" s="39" t="s">
        <v>536</v>
      </c>
      <c r="E47" s="37"/>
      <c r="F47" s="37"/>
      <c r="G47" s="37"/>
      <c r="H47" s="37"/>
      <c r="I47" s="37"/>
      <c r="J47" s="38"/>
      <c r="K47" s="10"/>
      <c r="L47" s="21"/>
    </row>
    <row r="48" spans="2:12">
      <c r="B48" s="9"/>
      <c r="C48" s="9"/>
      <c r="D48" s="21" t="s">
        <v>537</v>
      </c>
      <c r="E48" s="39"/>
      <c r="F48" s="52"/>
      <c r="G48" s="53"/>
      <c r="H48" s="53"/>
      <c r="I48" s="53"/>
      <c r="J48" s="54"/>
      <c r="K48" s="10"/>
      <c r="L48" s="55"/>
    </row>
    <row r="49" spans="2:12">
      <c r="B49" s="9"/>
      <c r="C49" s="9"/>
      <c r="D49" s="39" t="s">
        <v>538</v>
      </c>
      <c r="E49" s="39"/>
      <c r="F49" s="52"/>
      <c r="G49" s="53"/>
      <c r="H49" s="53"/>
      <c r="I49" s="53"/>
      <c r="J49" s="54"/>
      <c r="K49" s="10"/>
      <c r="L49" s="55"/>
    </row>
    <row r="50" spans="2:12">
      <c r="B50" s="9"/>
      <c r="C50" s="9"/>
      <c r="D50" s="39" t="s">
        <v>539</v>
      </c>
      <c r="E50" s="37"/>
      <c r="F50" s="37"/>
      <c r="G50" s="37"/>
      <c r="H50" s="37"/>
      <c r="I50" s="37"/>
      <c r="J50" s="38"/>
      <c r="K50" s="10"/>
    </row>
    <row r="51" spans="2:12">
      <c r="B51" s="9"/>
      <c r="C51" s="9"/>
      <c r="D51" s="39" t="s">
        <v>544</v>
      </c>
      <c r="E51" s="37"/>
      <c r="F51" s="37"/>
      <c r="G51" s="37"/>
      <c r="H51" s="37"/>
      <c r="I51" s="37"/>
      <c r="J51" s="38"/>
      <c r="K51" s="10"/>
    </row>
    <row r="52" spans="2:12" ht="13.5" thickBot="1">
      <c r="B52" s="9"/>
      <c r="C52" s="40"/>
      <c r="D52" s="41" t="s">
        <v>545</v>
      </c>
      <c r="E52" s="56"/>
      <c r="F52" s="56"/>
      <c r="G52" s="56"/>
      <c r="H52" s="56"/>
      <c r="I52" s="56"/>
      <c r="J52" s="57"/>
      <c r="K52" s="10"/>
    </row>
    <row r="53" spans="2:12" ht="15.75" customHeight="1" thickBot="1">
      <c r="B53" s="9"/>
      <c r="C53" s="21"/>
      <c r="D53" s="21"/>
      <c r="E53" s="21"/>
      <c r="F53" s="21"/>
      <c r="G53" s="21"/>
      <c r="H53" s="21"/>
      <c r="I53" s="21"/>
      <c r="J53" s="21"/>
      <c r="K53" s="10"/>
      <c r="L53" s="21"/>
    </row>
    <row r="54" spans="2:12" ht="15" customHeight="1">
      <c r="B54" s="9"/>
      <c r="C54" s="4"/>
      <c r="D54" s="58" t="s">
        <v>443</v>
      </c>
      <c r="E54" s="6"/>
      <c r="F54" s="6"/>
      <c r="G54" s="6"/>
      <c r="H54" s="6"/>
      <c r="I54" s="6"/>
      <c r="J54" s="7"/>
      <c r="K54" s="59"/>
      <c r="L54" s="21"/>
    </row>
    <row r="55" spans="2:12" ht="6.75" customHeight="1" thickBot="1">
      <c r="B55" s="9"/>
      <c r="C55" s="60"/>
      <c r="D55" s="61"/>
      <c r="E55" s="61"/>
      <c r="F55" s="61"/>
      <c r="G55" s="61"/>
      <c r="H55" s="61"/>
      <c r="I55" s="61"/>
      <c r="J55" s="59"/>
      <c r="K55" s="59"/>
      <c r="L55" s="21"/>
    </row>
    <row r="56" spans="2:12" s="14" customFormat="1" ht="16.5" customHeight="1">
      <c r="B56" s="12"/>
      <c r="C56" s="62"/>
      <c r="D56" s="366" t="s">
        <v>434</v>
      </c>
      <c r="E56" s="367"/>
      <c r="F56" s="338" t="s">
        <v>435</v>
      </c>
      <c r="G56" s="338" t="s">
        <v>436</v>
      </c>
      <c r="H56" s="338" t="s">
        <v>437</v>
      </c>
      <c r="I56" s="338"/>
      <c r="J56" s="340"/>
      <c r="K56" s="17"/>
    </row>
    <row r="57" spans="2:12" s="14" customFormat="1" ht="17.25" customHeight="1">
      <c r="B57" s="12"/>
      <c r="C57" s="62"/>
      <c r="D57" s="26" t="s">
        <v>438</v>
      </c>
      <c r="E57" s="63" t="s">
        <v>439</v>
      </c>
      <c r="F57" s="339"/>
      <c r="G57" s="339"/>
      <c r="H57" s="64" t="s">
        <v>444</v>
      </c>
      <c r="I57" s="64" t="s">
        <v>445</v>
      </c>
      <c r="J57" s="65" t="s">
        <v>446</v>
      </c>
      <c r="K57" s="17"/>
    </row>
    <row r="58" spans="2:12" ht="18" customHeight="1">
      <c r="B58" s="9"/>
      <c r="C58" s="60"/>
      <c r="D58" s="66"/>
      <c r="E58" s="67"/>
      <c r="F58" s="68"/>
      <c r="G58" s="69"/>
      <c r="H58" s="70"/>
      <c r="I58" s="71"/>
      <c r="J58" s="72"/>
      <c r="K58" s="10"/>
    </row>
    <row r="59" spans="2:12" ht="18" customHeight="1">
      <c r="B59" s="9"/>
      <c r="C59" s="60"/>
      <c r="D59" s="73"/>
      <c r="E59" s="74"/>
      <c r="F59" s="75"/>
      <c r="G59" s="76"/>
      <c r="H59" s="77"/>
      <c r="I59" s="78"/>
      <c r="J59" s="79"/>
      <c r="K59" s="10"/>
    </row>
    <row r="60" spans="2:12" ht="18" customHeight="1" thickBot="1">
      <c r="B60" s="9"/>
      <c r="C60" s="60"/>
      <c r="D60" s="80"/>
      <c r="E60" s="81"/>
      <c r="F60" s="82"/>
      <c r="G60" s="83"/>
      <c r="H60" s="84"/>
      <c r="I60" s="85"/>
      <c r="J60" s="86"/>
      <c r="K60" s="10"/>
    </row>
    <row r="61" spans="2:12" ht="18" customHeight="1">
      <c r="B61" s="9"/>
      <c r="C61" s="60"/>
      <c r="D61" s="195" t="s">
        <v>440</v>
      </c>
      <c r="E61" s="196"/>
      <c r="F61" s="197"/>
      <c r="G61" s="198"/>
      <c r="H61" s="198"/>
      <c r="I61" s="199"/>
      <c r="J61" s="7"/>
      <c r="K61" s="10"/>
    </row>
    <row r="62" spans="2:12" ht="15.75" customHeight="1">
      <c r="B62" s="9"/>
      <c r="C62" s="60"/>
      <c r="D62" s="363" t="s">
        <v>541</v>
      </c>
      <c r="E62" s="364"/>
      <c r="F62" s="364"/>
      <c r="G62" s="364"/>
      <c r="H62" s="364"/>
      <c r="I62" s="364"/>
      <c r="J62" s="365"/>
      <c r="K62" s="59"/>
      <c r="L62" s="21"/>
    </row>
    <row r="63" spans="2:12" ht="15.75" customHeight="1">
      <c r="B63" s="9"/>
      <c r="C63" s="60"/>
      <c r="D63" s="205" t="s">
        <v>542</v>
      </c>
      <c r="E63" s="135"/>
      <c r="F63" s="135"/>
      <c r="G63" s="135"/>
      <c r="H63" s="135"/>
      <c r="I63" s="135"/>
      <c r="J63" s="200"/>
      <c r="K63" s="59"/>
      <c r="L63" s="21"/>
    </row>
    <row r="64" spans="2:12" ht="13.5" thickBot="1">
      <c r="B64" s="9"/>
      <c r="C64" s="87"/>
      <c r="D64" s="163" t="s">
        <v>543</v>
      </c>
      <c r="E64" s="88"/>
      <c r="F64" s="89"/>
      <c r="G64" s="90"/>
      <c r="H64" s="90"/>
      <c r="I64" s="90"/>
      <c r="J64" s="91"/>
      <c r="K64" s="59"/>
      <c r="L64" s="21"/>
    </row>
    <row r="65" spans="2:12" ht="13.5" customHeight="1" thickBot="1">
      <c r="B65" s="9"/>
      <c r="C65" s="61"/>
      <c r="D65" s="92"/>
      <c r="E65" s="93"/>
      <c r="F65" s="94"/>
      <c r="G65" s="95"/>
      <c r="H65" s="95"/>
      <c r="I65" s="95"/>
      <c r="J65" s="95"/>
      <c r="K65" s="59"/>
      <c r="L65" s="21"/>
    </row>
    <row r="66" spans="2:12" ht="15" customHeight="1">
      <c r="B66" s="9"/>
      <c r="C66" s="4"/>
      <c r="D66" s="58" t="s">
        <v>447</v>
      </c>
      <c r="E66" s="6"/>
      <c r="F66" s="6"/>
      <c r="G66" s="6"/>
      <c r="H66" s="6"/>
      <c r="I66" s="6"/>
      <c r="J66" s="7"/>
      <c r="K66" s="59"/>
      <c r="L66" s="21"/>
    </row>
    <row r="67" spans="2:12" ht="5.25" customHeight="1" thickBot="1">
      <c r="B67" s="9"/>
      <c r="C67" s="60"/>
      <c r="D67" s="61"/>
      <c r="E67" s="61"/>
      <c r="F67" s="61"/>
      <c r="G67" s="61"/>
      <c r="H67" s="61"/>
      <c r="I67" s="61"/>
      <c r="J67" s="59"/>
      <c r="K67" s="59"/>
      <c r="L67" s="21"/>
    </row>
    <row r="68" spans="2:12" s="14" customFormat="1" ht="15" customHeight="1">
      <c r="B68" s="12"/>
      <c r="C68" s="62"/>
      <c r="D68" s="366" t="s">
        <v>434</v>
      </c>
      <c r="E68" s="367"/>
      <c r="F68" s="338" t="s">
        <v>435</v>
      </c>
      <c r="G68" s="338" t="s">
        <v>436</v>
      </c>
      <c r="H68" s="338" t="s">
        <v>437</v>
      </c>
      <c r="I68" s="338"/>
      <c r="J68" s="340"/>
      <c r="K68" s="17"/>
    </row>
    <row r="69" spans="2:12" s="14" customFormat="1" ht="23.25" customHeight="1">
      <c r="B69" s="12"/>
      <c r="C69" s="62"/>
      <c r="D69" s="26" t="s">
        <v>438</v>
      </c>
      <c r="E69" s="63" t="s">
        <v>439</v>
      </c>
      <c r="F69" s="339"/>
      <c r="G69" s="339"/>
      <c r="H69" s="64" t="s">
        <v>444</v>
      </c>
      <c r="I69" s="64" t="s">
        <v>445</v>
      </c>
      <c r="J69" s="65" t="s">
        <v>446</v>
      </c>
      <c r="K69" s="17"/>
    </row>
    <row r="70" spans="2:12" ht="18" customHeight="1">
      <c r="B70" s="9"/>
      <c r="C70" s="60"/>
      <c r="D70" s="66"/>
      <c r="E70" s="67"/>
      <c r="F70" s="68"/>
      <c r="G70" s="77"/>
      <c r="H70" s="96"/>
      <c r="I70" s="96"/>
      <c r="J70" s="72"/>
      <c r="K70" s="10"/>
    </row>
    <row r="71" spans="2:12" ht="18" customHeight="1">
      <c r="B71" s="9"/>
      <c r="C71" s="60"/>
      <c r="D71" s="73"/>
      <c r="E71" s="74"/>
      <c r="F71" s="75"/>
      <c r="G71" s="97"/>
      <c r="H71" s="98"/>
      <c r="I71" s="98"/>
      <c r="J71" s="79"/>
      <c r="K71" s="10"/>
    </row>
    <row r="72" spans="2:12" ht="18" customHeight="1" thickBot="1">
      <c r="B72" s="9"/>
      <c r="C72" s="60"/>
      <c r="D72" s="80"/>
      <c r="E72" s="81"/>
      <c r="F72" s="82"/>
      <c r="G72" s="99"/>
      <c r="H72" s="100"/>
      <c r="I72" s="100"/>
      <c r="J72" s="86"/>
      <c r="K72" s="10"/>
    </row>
    <row r="73" spans="2:12">
      <c r="B73" s="9"/>
      <c r="C73" s="60"/>
      <c r="D73" s="21" t="s">
        <v>440</v>
      </c>
      <c r="E73" s="93"/>
      <c r="F73" s="94"/>
      <c r="G73" s="95"/>
      <c r="H73" s="95"/>
      <c r="I73" s="95"/>
      <c r="J73" s="101"/>
      <c r="K73" s="59"/>
      <c r="L73" s="21"/>
    </row>
    <row r="74" spans="2:12" ht="12.75" customHeight="1">
      <c r="B74" s="9"/>
      <c r="C74" s="60"/>
      <c r="D74" s="362" t="s">
        <v>546</v>
      </c>
      <c r="E74" s="362"/>
      <c r="F74" s="362"/>
      <c r="G74" s="362"/>
      <c r="H74" s="362"/>
      <c r="I74" s="362"/>
      <c r="J74" s="193"/>
      <c r="K74" s="59"/>
      <c r="L74" s="21"/>
    </row>
    <row r="75" spans="2:12" ht="13.5" thickBot="1">
      <c r="B75" s="9"/>
      <c r="C75" s="60"/>
      <c r="D75" s="88" t="s">
        <v>547</v>
      </c>
      <c r="E75" s="194"/>
      <c r="F75" s="194"/>
      <c r="G75" s="194"/>
      <c r="H75" s="194"/>
      <c r="I75" s="194"/>
      <c r="J75" s="102"/>
      <c r="K75" s="59"/>
      <c r="L75" s="21"/>
    </row>
    <row r="76" spans="2:12" ht="15" customHeight="1" thickBot="1">
      <c r="B76" s="9"/>
      <c r="C76" s="103"/>
      <c r="D76" s="103"/>
      <c r="E76" s="103"/>
      <c r="F76" s="103"/>
      <c r="G76" s="103"/>
      <c r="H76" s="103"/>
      <c r="I76" s="103"/>
      <c r="J76" s="103"/>
      <c r="K76" s="59"/>
      <c r="L76" s="21"/>
    </row>
    <row r="77" spans="2:12" s="112" customFormat="1" ht="38.25">
      <c r="B77" s="104"/>
      <c r="C77" s="105"/>
      <c r="D77" s="106" t="s">
        <v>448</v>
      </c>
      <c r="E77" s="107"/>
      <c r="F77" s="107"/>
      <c r="G77" s="108"/>
      <c r="H77" s="109" t="s">
        <v>449</v>
      </c>
      <c r="I77" s="109" t="s">
        <v>450</v>
      </c>
      <c r="J77" s="110" t="s">
        <v>451</v>
      </c>
      <c r="K77" s="111"/>
    </row>
    <row r="78" spans="2:12" s="112" customFormat="1" ht="17.25" customHeight="1">
      <c r="B78" s="104"/>
      <c r="C78" s="104"/>
      <c r="D78" s="113" t="s">
        <v>452</v>
      </c>
      <c r="E78" s="114"/>
      <c r="F78" s="114"/>
      <c r="G78" s="114"/>
      <c r="H78" s="115"/>
      <c r="I78" s="115"/>
      <c r="J78" s="116"/>
      <c r="K78" s="111"/>
    </row>
    <row r="79" spans="2:12" s="112" customFormat="1" ht="17.25" customHeight="1">
      <c r="B79" s="104"/>
      <c r="C79" s="104"/>
      <c r="D79" s="113" t="s">
        <v>453</v>
      </c>
      <c r="E79" s="114"/>
      <c r="F79" s="114"/>
      <c r="G79" s="114"/>
      <c r="H79" s="115"/>
      <c r="I79" s="115"/>
      <c r="J79" s="116"/>
      <c r="K79" s="111"/>
    </row>
    <row r="80" spans="2:12" s="112" customFormat="1" ht="17.25" customHeight="1">
      <c r="B80" s="104"/>
      <c r="C80" s="104"/>
      <c r="D80" s="117" t="s">
        <v>454</v>
      </c>
      <c r="E80" s="118"/>
      <c r="F80" s="118"/>
      <c r="G80" s="118"/>
      <c r="H80" s="115"/>
      <c r="I80" s="115">
        <v>416380.15</v>
      </c>
      <c r="J80" s="115">
        <v>416380.15</v>
      </c>
      <c r="K80" s="111"/>
    </row>
    <row r="81" spans="2:12" s="112" customFormat="1" ht="17.25" customHeight="1">
      <c r="B81" s="104"/>
      <c r="C81" s="104"/>
      <c r="D81" s="113" t="s">
        <v>455</v>
      </c>
      <c r="E81" s="114"/>
      <c r="F81" s="114"/>
      <c r="G81" s="114"/>
      <c r="H81" s="115"/>
      <c r="I81" s="115">
        <v>62500</v>
      </c>
      <c r="J81" s="115">
        <v>62500</v>
      </c>
      <c r="K81" s="111"/>
    </row>
    <row r="82" spans="2:12" s="112" customFormat="1" ht="17.25" customHeight="1">
      <c r="B82" s="104"/>
      <c r="C82" s="104"/>
      <c r="D82" s="113" t="s">
        <v>456</v>
      </c>
      <c r="E82" s="114"/>
      <c r="F82" s="114"/>
      <c r="G82" s="114"/>
      <c r="H82" s="115"/>
      <c r="I82" s="115">
        <v>3125</v>
      </c>
      <c r="J82" s="115">
        <v>3125</v>
      </c>
      <c r="K82" s="111"/>
    </row>
    <row r="83" spans="2:12" s="112" customFormat="1" ht="17.25" customHeight="1">
      <c r="B83" s="104"/>
      <c r="C83" s="104"/>
      <c r="D83" s="117" t="s">
        <v>457</v>
      </c>
      <c r="E83" s="118"/>
      <c r="F83" s="118"/>
      <c r="G83" s="118"/>
      <c r="H83" s="115"/>
      <c r="I83" s="115">
        <v>12500</v>
      </c>
      <c r="J83" s="115">
        <v>12500</v>
      </c>
      <c r="K83" s="111"/>
    </row>
    <row r="84" spans="2:12" s="112" customFormat="1" ht="17.25" customHeight="1">
      <c r="B84" s="104"/>
      <c r="C84" s="104"/>
      <c r="D84" s="117" t="s">
        <v>458</v>
      </c>
      <c r="E84" s="118"/>
      <c r="F84" s="118"/>
      <c r="G84" s="118"/>
      <c r="H84" s="115"/>
      <c r="I84" s="115"/>
      <c r="J84" s="115"/>
      <c r="K84" s="111"/>
    </row>
    <row r="85" spans="2:12" s="112" customFormat="1" ht="17.25" customHeight="1">
      <c r="B85" s="104"/>
      <c r="C85" s="104"/>
      <c r="D85" s="117" t="s">
        <v>459</v>
      </c>
      <c r="E85" s="118"/>
      <c r="F85" s="118"/>
      <c r="G85" s="118"/>
      <c r="H85" s="115"/>
      <c r="I85" s="115"/>
      <c r="J85" s="115"/>
      <c r="K85" s="111"/>
    </row>
    <row r="86" spans="2:12" s="112" customFormat="1" ht="17.25" customHeight="1">
      <c r="B86" s="104"/>
      <c r="C86" s="104"/>
      <c r="D86" s="117" t="s">
        <v>460</v>
      </c>
      <c r="E86" s="118"/>
      <c r="F86" s="118"/>
      <c r="G86" s="118"/>
      <c r="H86" s="115"/>
      <c r="I86" s="115"/>
      <c r="J86" s="115"/>
      <c r="K86" s="111"/>
    </row>
    <row r="87" spans="2:12" s="112" customFormat="1" ht="17.25" customHeight="1">
      <c r="B87" s="104"/>
      <c r="C87" s="104"/>
      <c r="D87" s="117" t="s">
        <v>461</v>
      </c>
      <c r="E87" s="118"/>
      <c r="F87" s="118"/>
      <c r="G87" s="118"/>
      <c r="H87" s="119"/>
      <c r="I87" s="115"/>
      <c r="J87" s="115"/>
      <c r="K87" s="111"/>
    </row>
    <row r="88" spans="2:12" s="112" customFormat="1" ht="17.25" customHeight="1">
      <c r="B88" s="104"/>
      <c r="C88" s="104"/>
      <c r="D88" s="117" t="s">
        <v>462</v>
      </c>
      <c r="E88" s="118"/>
      <c r="F88" s="118"/>
      <c r="G88" s="118"/>
      <c r="H88" s="119"/>
      <c r="I88" s="115"/>
      <c r="J88" s="115"/>
      <c r="K88" s="111"/>
    </row>
    <row r="89" spans="2:12" s="112" customFormat="1" ht="17.25" customHeight="1">
      <c r="B89" s="104"/>
      <c r="C89" s="104"/>
      <c r="D89" s="120" t="s">
        <v>3</v>
      </c>
      <c r="E89" s="20"/>
      <c r="F89" s="20"/>
      <c r="G89" s="20"/>
      <c r="H89" s="121"/>
      <c r="I89" s="121">
        <f>SUM(I80:I88)</f>
        <v>494505.15</v>
      </c>
      <c r="J89" s="121">
        <f>SUM(J80:J88)</f>
        <v>494505.15</v>
      </c>
      <c r="K89" s="111"/>
    </row>
    <row r="90" spans="2:12" s="112" customFormat="1" ht="15" customHeight="1" thickBot="1">
      <c r="B90" s="104"/>
      <c r="C90" s="122"/>
      <c r="D90" s="123" t="s">
        <v>463</v>
      </c>
      <c r="E90" s="124"/>
      <c r="F90" s="124"/>
      <c r="G90" s="124"/>
      <c r="H90" s="125"/>
      <c r="I90" s="125"/>
      <c r="J90" s="126"/>
      <c r="K90" s="111"/>
    </row>
    <row r="91" spans="2:12" ht="15.75" customHeight="1" thickBot="1">
      <c r="B91" s="9"/>
      <c r="C91" s="21"/>
      <c r="D91" s="21"/>
      <c r="E91" s="21"/>
      <c r="F91" s="21"/>
      <c r="G91" s="21"/>
      <c r="H91" s="21"/>
      <c r="I91" s="21"/>
      <c r="J91" s="21"/>
      <c r="K91" s="10"/>
      <c r="L91" s="21"/>
    </row>
    <row r="92" spans="2:12" s="132" customFormat="1">
      <c r="B92" s="62"/>
      <c r="C92" s="127"/>
      <c r="D92" s="58" t="s">
        <v>464</v>
      </c>
      <c r="E92" s="128"/>
      <c r="F92" s="128"/>
      <c r="G92" s="58"/>
      <c r="H92" s="58"/>
      <c r="I92" s="58"/>
      <c r="J92" s="129"/>
      <c r="K92" s="130"/>
      <c r="L92" s="131"/>
    </row>
    <row r="93" spans="2:12" s="138" customFormat="1" ht="17.25" customHeight="1">
      <c r="B93" s="133"/>
      <c r="C93" s="133"/>
      <c r="D93" s="134"/>
      <c r="E93" s="135"/>
      <c r="F93" s="135"/>
      <c r="G93" s="135"/>
      <c r="H93" s="135"/>
      <c r="I93" s="135"/>
      <c r="J93" s="136" t="s">
        <v>437</v>
      </c>
      <c r="K93" s="137"/>
      <c r="L93" s="134"/>
    </row>
    <row r="94" spans="2:12" s="138" customFormat="1" ht="17.25" customHeight="1">
      <c r="B94" s="133"/>
      <c r="C94" s="133"/>
      <c r="D94" s="139" t="s">
        <v>465</v>
      </c>
      <c r="E94" s="140"/>
      <c r="F94" s="140"/>
      <c r="G94" s="140"/>
      <c r="H94" s="140"/>
      <c r="I94" s="141"/>
      <c r="J94" s="116">
        <v>65934.02</v>
      </c>
      <c r="K94" s="137"/>
      <c r="L94" s="134"/>
    </row>
    <row r="95" spans="2:12" s="138" customFormat="1" ht="17.25" customHeight="1">
      <c r="B95" s="133"/>
      <c r="C95" s="133"/>
      <c r="D95" s="142" t="s">
        <v>466</v>
      </c>
      <c r="E95" s="140"/>
      <c r="F95" s="140"/>
      <c r="G95" s="140"/>
      <c r="H95" s="140"/>
      <c r="I95" s="140"/>
      <c r="J95" s="116"/>
      <c r="K95" s="137"/>
      <c r="L95" s="134"/>
    </row>
    <row r="96" spans="2:12" s="138" customFormat="1" ht="14.25" customHeight="1">
      <c r="B96" s="133"/>
      <c r="C96" s="133"/>
      <c r="D96" s="143" t="s">
        <v>3</v>
      </c>
      <c r="E96" s="140"/>
      <c r="F96" s="140"/>
      <c r="G96" s="140"/>
      <c r="H96" s="140"/>
      <c r="I96" s="140"/>
      <c r="J96" s="236">
        <f>SUM(J94:J95)</f>
        <v>65934.02</v>
      </c>
      <c r="K96" s="137"/>
      <c r="L96" s="134"/>
    </row>
    <row r="97" spans="2:12" s="138" customFormat="1" ht="14.25" customHeight="1" thickBot="1">
      <c r="B97" s="133"/>
      <c r="C97" s="144"/>
      <c r="D97" s="123" t="s">
        <v>467</v>
      </c>
      <c r="E97" s="123"/>
      <c r="F97" s="145"/>
      <c r="G97" s="145"/>
      <c r="H97" s="125"/>
      <c r="I97" s="125"/>
      <c r="J97" s="146"/>
      <c r="K97" s="137"/>
    </row>
    <row r="98" spans="2:12" s="8" customFormat="1" ht="15" customHeight="1" thickBot="1">
      <c r="B98" s="60"/>
      <c r="C98" s="61"/>
      <c r="D98" s="61"/>
      <c r="E98" s="61"/>
      <c r="F98" s="61"/>
      <c r="G98" s="61"/>
      <c r="H98" s="61"/>
      <c r="I98" s="61"/>
      <c r="J98" s="61"/>
      <c r="K98" s="59"/>
      <c r="L98" s="61"/>
    </row>
    <row r="99" spans="2:12" s="8" customFormat="1" ht="15" customHeight="1">
      <c r="B99" s="60"/>
      <c r="C99" s="4"/>
      <c r="D99" s="23" t="s">
        <v>468</v>
      </c>
      <c r="E99" s="6"/>
      <c r="F99" s="6"/>
      <c r="G99" s="6"/>
      <c r="H99" s="354" t="s">
        <v>437</v>
      </c>
      <c r="I99" s="355"/>
      <c r="J99" s="356"/>
      <c r="K99" s="59"/>
      <c r="L99" s="61"/>
    </row>
    <row r="100" spans="2:12" s="8" customFormat="1" ht="17.25" customHeight="1">
      <c r="B100" s="60"/>
      <c r="C100" s="60"/>
      <c r="D100" s="147" t="s">
        <v>469</v>
      </c>
      <c r="E100" s="148"/>
      <c r="F100" s="147"/>
      <c r="G100" s="149" t="s">
        <v>470</v>
      </c>
      <c r="H100" s="64" t="s">
        <v>444</v>
      </c>
      <c r="I100" s="64" t="s">
        <v>445</v>
      </c>
      <c r="J100" s="65" t="s">
        <v>446</v>
      </c>
      <c r="K100" s="59"/>
      <c r="L100" s="61"/>
    </row>
    <row r="101" spans="2:12" s="155" customFormat="1" ht="17.25" customHeight="1">
      <c r="B101" s="150"/>
      <c r="C101" s="150"/>
      <c r="D101" s="151" t="s">
        <v>471</v>
      </c>
      <c r="E101" s="147"/>
      <c r="F101" s="151"/>
      <c r="G101" s="266">
        <v>2</v>
      </c>
      <c r="H101" s="307">
        <v>2406261.83</v>
      </c>
      <c r="I101" s="152"/>
      <c r="J101" s="153"/>
      <c r="K101" s="154"/>
      <c r="L101" s="16"/>
    </row>
    <row r="102" spans="2:12" s="138" customFormat="1" ht="17.25" customHeight="1">
      <c r="B102" s="133"/>
      <c r="C102" s="133"/>
      <c r="D102" s="151" t="s">
        <v>472</v>
      </c>
      <c r="E102" s="151"/>
      <c r="F102" s="151"/>
      <c r="G102" s="266">
        <v>4</v>
      </c>
      <c r="H102" s="307">
        <v>330000</v>
      </c>
      <c r="I102" s="157"/>
      <c r="J102" s="158"/>
      <c r="K102" s="137"/>
      <c r="L102" s="134"/>
    </row>
    <row r="103" spans="2:12" s="138" customFormat="1" ht="17.25" customHeight="1">
      <c r="B103" s="133"/>
      <c r="C103" s="133"/>
      <c r="D103" s="151" t="s">
        <v>473</v>
      </c>
      <c r="E103" s="151"/>
      <c r="F103" s="151"/>
      <c r="G103" s="156"/>
      <c r="H103" s="156" t="s">
        <v>574</v>
      </c>
      <c r="I103" s="156"/>
      <c r="J103" s="116"/>
      <c r="K103" s="137"/>
      <c r="L103" s="134"/>
    </row>
    <row r="104" spans="2:12" s="138" customFormat="1" ht="17.25" customHeight="1">
      <c r="B104" s="133"/>
      <c r="C104" s="133"/>
      <c r="D104" s="151" t="s">
        <v>474</v>
      </c>
      <c r="E104" s="151"/>
      <c r="F104" s="151"/>
      <c r="G104" s="156"/>
      <c r="H104" s="156"/>
      <c r="I104" s="156"/>
      <c r="J104" s="116"/>
      <c r="K104" s="137"/>
      <c r="L104" s="134"/>
    </row>
    <row r="105" spans="2:12" s="138" customFormat="1" ht="17.25" customHeight="1">
      <c r="B105" s="133"/>
      <c r="C105" s="133"/>
      <c r="D105" s="159" t="s">
        <v>475</v>
      </c>
      <c r="E105" s="151"/>
      <c r="F105" s="151"/>
      <c r="G105" s="157"/>
      <c r="H105" s="237">
        <v>65934.02</v>
      </c>
      <c r="I105" s="157"/>
      <c r="J105" s="158"/>
      <c r="K105" s="137"/>
      <c r="L105" s="134"/>
    </row>
    <row r="106" spans="2:12" s="138" customFormat="1" ht="17.25" customHeight="1">
      <c r="B106" s="133"/>
      <c r="C106" s="133"/>
      <c r="D106" s="159" t="s">
        <v>476</v>
      </c>
      <c r="E106" s="151"/>
      <c r="F106" s="151"/>
      <c r="G106" s="157"/>
      <c r="H106" s="157"/>
      <c r="I106" s="156"/>
      <c r="J106" s="116">
        <v>494505.15</v>
      </c>
      <c r="K106" s="137"/>
      <c r="L106" s="134"/>
    </row>
    <row r="107" spans="2:12" s="138" customFormat="1" ht="17.25" customHeight="1">
      <c r="B107" s="133"/>
      <c r="C107" s="133"/>
      <c r="D107" s="159" t="s">
        <v>477</v>
      </c>
      <c r="E107" s="151"/>
      <c r="F107" s="151"/>
      <c r="G107" s="156"/>
      <c r="H107" s="157"/>
      <c r="I107" s="157"/>
      <c r="J107" s="116"/>
      <c r="K107" s="137"/>
      <c r="L107" s="134"/>
    </row>
    <row r="108" spans="2:12" s="138" customFormat="1" ht="17.25" customHeight="1">
      <c r="B108" s="133"/>
      <c r="C108" s="133"/>
      <c r="D108" s="160" t="s">
        <v>478</v>
      </c>
      <c r="E108" s="151"/>
      <c r="F108" s="160"/>
      <c r="G108" s="115"/>
      <c r="H108" s="268">
        <f>SUM(H101:H105)</f>
        <v>2802195.85</v>
      </c>
      <c r="I108" s="268">
        <f>I103+I104+I106</f>
        <v>0</v>
      </c>
      <c r="J108" s="236">
        <f>J103+J104+J106+J107</f>
        <v>494505.15</v>
      </c>
      <c r="K108" s="137"/>
      <c r="L108" s="134"/>
    </row>
    <row r="109" spans="2:12" s="138" customFormat="1" ht="17.25" customHeight="1" thickBot="1">
      <c r="B109" s="133"/>
      <c r="C109" s="144"/>
      <c r="D109" s="161" t="s">
        <v>479</v>
      </c>
      <c r="E109" s="162"/>
      <c r="F109" s="161"/>
      <c r="G109" s="285">
        <v>6</v>
      </c>
      <c r="H109" s="357">
        <f>G108+H108+I108+J108</f>
        <v>3296701</v>
      </c>
      <c r="I109" s="358"/>
      <c r="J109" s="359"/>
      <c r="K109" s="137"/>
      <c r="L109" s="134"/>
    </row>
    <row r="110" spans="2:12" ht="13.5" thickBot="1">
      <c r="B110" s="40"/>
      <c r="C110" s="41"/>
      <c r="D110" s="41"/>
      <c r="E110" s="41"/>
      <c r="F110" s="41"/>
      <c r="G110" s="41"/>
      <c r="H110" s="41"/>
      <c r="I110" s="41"/>
      <c r="J110" s="41"/>
      <c r="K110" s="42"/>
      <c r="L110" s="21"/>
    </row>
  </sheetData>
  <mergeCells count="34">
    <mergeCell ref="H99:J99"/>
    <mergeCell ref="H109:J109"/>
    <mergeCell ref="I15:I16"/>
    <mergeCell ref="J15:J16"/>
    <mergeCell ref="D74:I74"/>
    <mergeCell ref="D62:J62"/>
    <mergeCell ref="D68:E68"/>
    <mergeCell ref="F68:F69"/>
    <mergeCell ref="G68:G69"/>
    <mergeCell ref="H68:J68"/>
    <mergeCell ref="E41:F41"/>
    <mergeCell ref="I41:J41"/>
    <mergeCell ref="E45:F45"/>
    <mergeCell ref="I45:J45"/>
    <mergeCell ref="D56:E56"/>
    <mergeCell ref="F56:F57"/>
    <mergeCell ref="G56:G57"/>
    <mergeCell ref="H56:J56"/>
    <mergeCell ref="D39:F39"/>
    <mergeCell ref="G39:G40"/>
    <mergeCell ref="H39:H40"/>
    <mergeCell ref="I39:J40"/>
    <mergeCell ref="E40:F40"/>
    <mergeCell ref="E42:F42"/>
    <mergeCell ref="E43:F43"/>
    <mergeCell ref="E44:F44"/>
    <mergeCell ref="I42:J42"/>
    <mergeCell ref="I43:J43"/>
    <mergeCell ref="I44:J44"/>
    <mergeCell ref="C3:J5"/>
    <mergeCell ref="D15:E15"/>
    <mergeCell ref="F15:F16"/>
    <mergeCell ref="G15:G16"/>
    <mergeCell ref="H15:H16"/>
  </mergeCells>
  <printOptions horizontalCentered="1"/>
  <pageMargins left="0.23622047244094491" right="0.23622047244094491" top="0.47244094488188981" bottom="0.31496062992125984" header="0.31496062992125984" footer="0.31496062992125984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10"/>
  <sheetViews>
    <sheetView topLeftCell="A85" workbookViewId="0">
      <selection activeCell="E17" sqref="E17"/>
    </sheetView>
  </sheetViews>
  <sheetFormatPr defaultRowHeight="15"/>
  <cols>
    <col min="1" max="1" width="7.5703125" customWidth="1"/>
    <col min="2" max="2" width="0.140625" customWidth="1"/>
    <col min="3" max="3" width="3.28515625" customWidth="1"/>
    <col min="4" max="4" width="24.85546875" customWidth="1"/>
    <col min="5" max="5" width="24.5703125" customWidth="1"/>
    <col min="6" max="6" width="31.7109375" customWidth="1"/>
    <col min="7" max="7" width="25.5703125" customWidth="1"/>
    <col min="8" max="8" width="19.7109375" customWidth="1"/>
    <col min="9" max="9" width="20.5703125" customWidth="1"/>
    <col min="10" max="10" width="21.28515625" customWidth="1"/>
    <col min="11" max="11" width="1.8554687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31" t="s">
        <v>426</v>
      </c>
      <c r="D3" s="331"/>
      <c r="E3" s="331"/>
      <c r="F3" s="331"/>
      <c r="G3" s="331"/>
      <c r="H3" s="331"/>
      <c r="I3" s="331"/>
      <c r="J3" s="331"/>
      <c r="K3" s="10"/>
    </row>
    <row r="4" spans="2:11">
      <c r="B4" s="9"/>
      <c r="C4" s="331"/>
      <c r="D4" s="331"/>
      <c r="E4" s="331"/>
      <c r="F4" s="331"/>
      <c r="G4" s="331"/>
      <c r="H4" s="331"/>
      <c r="I4" s="331"/>
      <c r="J4" s="331"/>
      <c r="K4" s="10"/>
    </row>
    <row r="5" spans="2:11">
      <c r="B5" s="9"/>
      <c r="C5" s="331"/>
      <c r="D5" s="331"/>
      <c r="E5" s="331"/>
      <c r="F5" s="331"/>
      <c r="G5" s="331"/>
      <c r="H5" s="331"/>
      <c r="I5" s="331"/>
      <c r="J5" s="331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9</v>
      </c>
      <c r="F8" s="13"/>
      <c r="G8" s="16" t="s">
        <v>428</v>
      </c>
      <c r="H8" s="19" t="s">
        <v>559</v>
      </c>
      <c r="I8" s="16"/>
      <c r="J8" s="13"/>
      <c r="K8" s="17"/>
    </row>
    <row r="9" spans="2:11">
      <c r="B9" s="12"/>
      <c r="C9" s="13" t="s">
        <v>513</v>
      </c>
      <c r="D9" s="13"/>
      <c r="E9" s="235">
        <v>2894815</v>
      </c>
      <c r="F9" s="13" t="s">
        <v>429</v>
      </c>
      <c r="G9" s="16" t="s">
        <v>430</v>
      </c>
      <c r="H9" s="20" t="s">
        <v>560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431</v>
      </c>
      <c r="H10" s="20">
        <v>479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5890068909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433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32" t="s">
        <v>434</v>
      </c>
      <c r="E15" s="333"/>
      <c r="F15" s="334" t="s">
        <v>518</v>
      </c>
      <c r="G15" s="334" t="s">
        <v>481</v>
      </c>
      <c r="H15" s="336" t="s">
        <v>482</v>
      </c>
      <c r="I15" s="336" t="s">
        <v>519</v>
      </c>
      <c r="J15" s="360" t="s">
        <v>437</v>
      </c>
      <c r="K15" s="10"/>
    </row>
    <row r="16" spans="2:11" ht="38.25">
      <c r="B16" s="9"/>
      <c r="C16" s="9"/>
      <c r="D16" s="232" t="s">
        <v>521</v>
      </c>
      <c r="E16" s="182" t="s">
        <v>522</v>
      </c>
      <c r="F16" s="335"/>
      <c r="G16" s="335"/>
      <c r="H16" s="337"/>
      <c r="I16" s="337"/>
      <c r="J16" s="361"/>
      <c r="K16" s="10"/>
    </row>
    <row r="17" spans="2:11" ht="39">
      <c r="B17" s="9"/>
      <c r="C17" s="9"/>
      <c r="D17" s="27" t="s">
        <v>608</v>
      </c>
      <c r="E17" s="241" t="s">
        <v>667</v>
      </c>
      <c r="F17" s="181">
        <v>2110</v>
      </c>
      <c r="G17" s="28" t="s">
        <v>610</v>
      </c>
      <c r="H17" s="29" t="s">
        <v>612</v>
      </c>
      <c r="I17" s="243" t="s">
        <v>614</v>
      </c>
      <c r="J17" s="278">
        <v>1203237.75</v>
      </c>
      <c r="K17" s="10"/>
    </row>
    <row r="18" spans="2:11" ht="26.25">
      <c r="B18" s="9"/>
      <c r="C18" s="9"/>
      <c r="D18" s="30" t="s">
        <v>665</v>
      </c>
      <c r="E18" s="244" t="s">
        <v>666</v>
      </c>
      <c r="F18" s="290">
        <v>1643</v>
      </c>
      <c r="G18" s="28" t="s">
        <v>611</v>
      </c>
      <c r="H18" s="29" t="s">
        <v>613</v>
      </c>
      <c r="I18" s="243" t="s">
        <v>615</v>
      </c>
      <c r="J18" s="277">
        <v>437540.88</v>
      </c>
      <c r="K18" s="10"/>
    </row>
    <row r="19" spans="2:11" ht="15.75" thickBot="1">
      <c r="B19" s="9"/>
      <c r="C19" s="9"/>
      <c r="D19" s="248" t="s">
        <v>609</v>
      </c>
      <c r="E19" s="250">
        <v>2</v>
      </c>
      <c r="F19" s="250">
        <f>SUM(F17:F18)</f>
        <v>3753</v>
      </c>
      <c r="G19" s="261"/>
      <c r="H19" s="262"/>
      <c r="I19" s="262"/>
      <c r="J19" s="258">
        <f>SUM(J17:J18)</f>
        <v>1640778.63</v>
      </c>
      <c r="K19" s="10"/>
    </row>
    <row r="20" spans="2:11">
      <c r="B20" s="9"/>
      <c r="C20" s="9"/>
      <c r="D20" s="3" t="s">
        <v>520</v>
      </c>
      <c r="E20" s="21"/>
      <c r="F20" s="21"/>
      <c r="G20" s="21"/>
      <c r="H20" s="21"/>
      <c r="I20" s="21"/>
      <c r="J20" s="10"/>
      <c r="K20" s="10"/>
    </row>
    <row r="21" spans="2:11">
      <c r="B21" s="9"/>
      <c r="C21" s="9"/>
      <c r="D21" s="3" t="s">
        <v>540</v>
      </c>
      <c r="E21" s="37"/>
      <c r="F21" s="37"/>
      <c r="G21" s="37"/>
      <c r="H21" s="37"/>
      <c r="I21" s="37"/>
      <c r="J21" s="38"/>
      <c r="K21" s="10"/>
    </row>
    <row r="22" spans="2:11">
      <c r="B22" s="9"/>
      <c r="C22" s="9"/>
      <c r="D22" s="183" t="s">
        <v>523</v>
      </c>
      <c r="E22" s="37"/>
      <c r="F22" s="37"/>
      <c r="G22" s="37"/>
      <c r="H22" s="37"/>
      <c r="I22" s="37"/>
      <c r="J22" s="38"/>
      <c r="K22" s="10"/>
    </row>
    <row r="23" spans="2:11">
      <c r="B23" s="9"/>
      <c r="C23" s="9"/>
      <c r="D23" s="21" t="s">
        <v>524</v>
      </c>
      <c r="E23" s="37"/>
      <c r="F23" s="37"/>
      <c r="G23" s="37"/>
      <c r="H23" s="37"/>
      <c r="I23" s="37"/>
      <c r="J23" s="38"/>
      <c r="K23" s="10"/>
    </row>
    <row r="24" spans="2:11">
      <c r="B24" s="9"/>
      <c r="C24" s="9"/>
      <c r="D24" s="39" t="s">
        <v>511</v>
      </c>
      <c r="E24" s="37"/>
      <c r="F24" s="37"/>
      <c r="G24" s="37"/>
      <c r="H24" s="37"/>
      <c r="I24" s="37"/>
      <c r="J24" s="38"/>
      <c r="K24" s="10"/>
    </row>
    <row r="25" spans="2:11">
      <c r="B25" s="9"/>
      <c r="C25" s="9"/>
      <c r="D25" s="39" t="s">
        <v>534</v>
      </c>
      <c r="E25" s="37"/>
      <c r="F25" s="37"/>
      <c r="G25" s="37"/>
      <c r="H25" s="37"/>
      <c r="I25" s="37"/>
      <c r="J25" s="38"/>
      <c r="K25" s="10"/>
    </row>
    <row r="26" spans="2:11">
      <c r="B26" s="9"/>
      <c r="C26" s="9"/>
      <c r="D26" s="21" t="s">
        <v>525</v>
      </c>
      <c r="E26" s="37"/>
      <c r="F26" s="37"/>
      <c r="G26" s="37"/>
      <c r="H26" s="37"/>
      <c r="I26" s="37"/>
      <c r="J26" s="38"/>
      <c r="K26" s="10"/>
    </row>
    <row r="27" spans="2:11">
      <c r="B27" s="9"/>
      <c r="C27" s="9"/>
      <c r="D27" s="21" t="s">
        <v>526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21" t="s">
        <v>527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21" t="s">
        <v>528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529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530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531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535</v>
      </c>
      <c r="E33" s="37"/>
      <c r="F33" s="37"/>
      <c r="G33" s="37"/>
      <c r="H33" s="37"/>
      <c r="I33" s="37"/>
      <c r="J33" s="38"/>
      <c r="K33" s="10"/>
    </row>
    <row r="34" spans="2:11" ht="15.75" thickBot="1">
      <c r="B34" s="9"/>
      <c r="C34" s="40"/>
      <c r="D34" s="41"/>
      <c r="E34" s="41"/>
      <c r="F34" s="41"/>
      <c r="G34" s="41"/>
      <c r="H34" s="41"/>
      <c r="I34" s="41"/>
      <c r="J34" s="42"/>
      <c r="K34" s="10"/>
    </row>
    <row r="35" spans="2:11">
      <c r="B35" s="9"/>
      <c r="C35" s="21"/>
      <c r="D35" s="21"/>
      <c r="E35" s="21"/>
      <c r="F35" s="21"/>
      <c r="G35" s="21"/>
      <c r="H35" s="21"/>
      <c r="I35" s="21"/>
      <c r="J35" s="21"/>
      <c r="K35" s="10"/>
    </row>
    <row r="36" spans="2:11" ht="15.75" thickBot="1">
      <c r="B36" s="9"/>
      <c r="C36" s="21"/>
      <c r="D36" s="21"/>
      <c r="E36" s="21"/>
      <c r="F36" s="21"/>
      <c r="G36" s="21"/>
      <c r="H36" s="21"/>
      <c r="I36" s="21"/>
      <c r="J36" s="21"/>
      <c r="K36" s="10"/>
    </row>
    <row r="37" spans="2:11">
      <c r="B37" s="9"/>
      <c r="C37" s="22"/>
      <c r="D37" s="23" t="s">
        <v>441</v>
      </c>
      <c r="E37" s="24"/>
      <c r="F37" s="24"/>
      <c r="G37" s="24"/>
      <c r="H37" s="24"/>
      <c r="I37" s="24"/>
      <c r="J37" s="25"/>
      <c r="K37" s="10"/>
    </row>
    <row r="38" spans="2:11" ht="15.75" thickBot="1">
      <c r="B38" s="9"/>
      <c r="C38" s="9"/>
      <c r="D38" s="13"/>
      <c r="E38" s="21"/>
      <c r="F38" s="21"/>
      <c r="G38" s="21"/>
      <c r="H38" s="21"/>
      <c r="I38" s="21"/>
      <c r="J38" s="10"/>
      <c r="K38" s="10"/>
    </row>
    <row r="39" spans="2:11">
      <c r="B39" s="9"/>
      <c r="C39" s="9"/>
      <c r="D39" s="341" t="s">
        <v>434</v>
      </c>
      <c r="E39" s="342"/>
      <c r="F39" s="343"/>
      <c r="G39" s="338" t="s">
        <v>435</v>
      </c>
      <c r="H39" s="338" t="s">
        <v>436</v>
      </c>
      <c r="I39" s="344" t="s">
        <v>437</v>
      </c>
      <c r="J39" s="345"/>
      <c r="K39" s="10"/>
    </row>
    <row r="40" spans="2:11">
      <c r="B40" s="9"/>
      <c r="C40" s="9"/>
      <c r="D40" s="229" t="s">
        <v>438</v>
      </c>
      <c r="E40" s="348" t="s">
        <v>439</v>
      </c>
      <c r="F40" s="349"/>
      <c r="G40" s="339"/>
      <c r="H40" s="339"/>
      <c r="I40" s="346"/>
      <c r="J40" s="347"/>
      <c r="K40" s="10"/>
    </row>
    <row r="41" spans="2:11">
      <c r="B41" s="9"/>
      <c r="C41" s="9"/>
      <c r="D41" s="66" t="s">
        <v>598</v>
      </c>
      <c r="E41" s="374" t="s">
        <v>602</v>
      </c>
      <c r="F41" s="375"/>
      <c r="G41" s="43" t="s">
        <v>607</v>
      </c>
      <c r="H41" s="44" t="s">
        <v>582</v>
      </c>
      <c r="I41" s="352">
        <v>321917.82</v>
      </c>
      <c r="J41" s="353"/>
      <c r="K41" s="10"/>
    </row>
    <row r="42" spans="2:11">
      <c r="B42" s="9"/>
      <c r="C42" s="9"/>
      <c r="D42" s="73" t="s">
        <v>599</v>
      </c>
      <c r="E42" s="374" t="s">
        <v>604</v>
      </c>
      <c r="F42" s="375"/>
      <c r="G42" s="43" t="s">
        <v>607</v>
      </c>
      <c r="H42" s="44" t="s">
        <v>582</v>
      </c>
      <c r="I42" s="352">
        <v>290000</v>
      </c>
      <c r="J42" s="353"/>
      <c r="K42" s="10"/>
    </row>
    <row r="43" spans="2:11">
      <c r="B43" s="9"/>
      <c r="C43" s="9"/>
      <c r="D43" s="73" t="s">
        <v>600</v>
      </c>
      <c r="E43" s="374" t="s">
        <v>603</v>
      </c>
      <c r="F43" s="375"/>
      <c r="G43" s="43" t="s">
        <v>607</v>
      </c>
      <c r="H43" s="44" t="s">
        <v>582</v>
      </c>
      <c r="I43" s="352">
        <v>80000</v>
      </c>
      <c r="J43" s="353"/>
      <c r="K43" s="10"/>
    </row>
    <row r="44" spans="2:11">
      <c r="B44" s="9"/>
      <c r="C44" s="9"/>
      <c r="D44" s="73" t="s">
        <v>601</v>
      </c>
      <c r="E44" s="374" t="s">
        <v>605</v>
      </c>
      <c r="F44" s="375"/>
      <c r="G44" s="43" t="s">
        <v>607</v>
      </c>
      <c r="H44" s="44" t="s">
        <v>582</v>
      </c>
      <c r="I44" s="352">
        <v>70000</v>
      </c>
      <c r="J44" s="353"/>
      <c r="K44" s="10"/>
    </row>
    <row r="45" spans="2:11" ht="15.75" thickBot="1">
      <c r="B45" s="9"/>
      <c r="C45" s="9"/>
      <c r="D45" s="288" t="s">
        <v>606</v>
      </c>
      <c r="E45" s="376">
        <v>4</v>
      </c>
      <c r="F45" s="377"/>
      <c r="G45" s="289"/>
      <c r="H45" s="250"/>
      <c r="I45" s="372">
        <f>SUM(I41:I44)</f>
        <v>761917.82000000007</v>
      </c>
      <c r="J45" s="373"/>
      <c r="K45" s="10"/>
    </row>
    <row r="46" spans="2:11">
      <c r="B46" s="9"/>
      <c r="C46" s="9"/>
      <c r="D46" s="21" t="s">
        <v>442</v>
      </c>
      <c r="E46" s="37"/>
      <c r="F46" s="37"/>
      <c r="G46" s="37"/>
      <c r="H46" s="37"/>
      <c r="I46" s="37"/>
      <c r="J46" s="38"/>
      <c r="K46" s="10"/>
    </row>
    <row r="47" spans="2:11">
      <c r="B47" s="9"/>
      <c r="C47" s="9"/>
      <c r="D47" s="39" t="s">
        <v>536</v>
      </c>
      <c r="E47" s="37"/>
      <c r="F47" s="37"/>
      <c r="G47" s="37"/>
      <c r="H47" s="37"/>
      <c r="I47" s="37"/>
      <c r="J47" s="38"/>
      <c r="K47" s="10"/>
    </row>
    <row r="48" spans="2:11">
      <c r="B48" s="9"/>
      <c r="C48" s="9"/>
      <c r="D48" s="21" t="s">
        <v>537</v>
      </c>
      <c r="E48" s="39"/>
      <c r="F48" s="52"/>
      <c r="G48" s="53"/>
      <c r="H48" s="53"/>
      <c r="I48" s="53"/>
      <c r="J48" s="54"/>
      <c r="K48" s="10"/>
    </row>
    <row r="49" spans="2:11">
      <c r="B49" s="9"/>
      <c r="C49" s="9"/>
      <c r="D49" s="39" t="s">
        <v>538</v>
      </c>
      <c r="E49" s="39"/>
      <c r="F49" s="52"/>
      <c r="G49" s="53"/>
      <c r="H49" s="53"/>
      <c r="I49" s="53"/>
      <c r="J49" s="54"/>
      <c r="K49" s="10"/>
    </row>
    <row r="50" spans="2:11">
      <c r="B50" s="9"/>
      <c r="C50" s="9"/>
      <c r="D50" s="39" t="s">
        <v>539</v>
      </c>
      <c r="E50" s="37"/>
      <c r="F50" s="37"/>
      <c r="G50" s="37"/>
      <c r="H50" s="37"/>
      <c r="I50" s="37"/>
      <c r="J50" s="38"/>
      <c r="K50" s="10"/>
    </row>
    <row r="51" spans="2:11">
      <c r="B51" s="9"/>
      <c r="C51" s="9"/>
      <c r="D51" s="39" t="s">
        <v>544</v>
      </c>
      <c r="E51" s="37"/>
      <c r="F51" s="37"/>
      <c r="G51" s="37"/>
      <c r="H51" s="37"/>
      <c r="I51" s="37"/>
      <c r="J51" s="38"/>
      <c r="K51" s="10"/>
    </row>
    <row r="52" spans="2:11" ht="15.75" thickBot="1">
      <c r="B52" s="9"/>
      <c r="C52" s="40"/>
      <c r="D52" s="41" t="s">
        <v>545</v>
      </c>
      <c r="E52" s="56"/>
      <c r="F52" s="56"/>
      <c r="G52" s="56"/>
      <c r="H52" s="56"/>
      <c r="I52" s="56"/>
      <c r="J52" s="57"/>
      <c r="K52" s="10"/>
    </row>
    <row r="53" spans="2:11" ht="15.75" thickBot="1">
      <c r="B53" s="9"/>
      <c r="C53" s="21"/>
      <c r="D53" s="21"/>
      <c r="E53" s="21"/>
      <c r="F53" s="21"/>
      <c r="G53" s="21"/>
      <c r="H53" s="21"/>
      <c r="I53" s="21"/>
      <c r="J53" s="21"/>
      <c r="K53" s="10"/>
    </row>
    <row r="54" spans="2:11">
      <c r="B54" s="9"/>
      <c r="C54" s="4"/>
      <c r="D54" s="58" t="s">
        <v>443</v>
      </c>
      <c r="E54" s="6"/>
      <c r="F54" s="6"/>
      <c r="G54" s="6"/>
      <c r="H54" s="6"/>
      <c r="I54" s="6"/>
      <c r="J54" s="7"/>
      <c r="K54" s="59"/>
    </row>
    <row r="55" spans="2:11" ht="15.75" thickBot="1">
      <c r="B55" s="9"/>
      <c r="C55" s="60"/>
      <c r="D55" s="61"/>
      <c r="E55" s="61"/>
      <c r="F55" s="61"/>
      <c r="G55" s="61"/>
      <c r="H55" s="61"/>
      <c r="I55" s="61"/>
      <c r="J55" s="59"/>
      <c r="K55" s="59"/>
    </row>
    <row r="56" spans="2:11">
      <c r="B56" s="12"/>
      <c r="C56" s="62"/>
      <c r="D56" s="366" t="s">
        <v>434</v>
      </c>
      <c r="E56" s="367"/>
      <c r="F56" s="338" t="s">
        <v>435</v>
      </c>
      <c r="G56" s="338" t="s">
        <v>436</v>
      </c>
      <c r="H56" s="338" t="s">
        <v>437</v>
      </c>
      <c r="I56" s="338"/>
      <c r="J56" s="340"/>
      <c r="K56" s="17"/>
    </row>
    <row r="57" spans="2:11">
      <c r="B57" s="12"/>
      <c r="C57" s="62"/>
      <c r="D57" s="229" t="s">
        <v>438</v>
      </c>
      <c r="E57" s="230" t="s">
        <v>439</v>
      </c>
      <c r="F57" s="339"/>
      <c r="G57" s="339"/>
      <c r="H57" s="64" t="s">
        <v>444</v>
      </c>
      <c r="I57" s="64" t="s">
        <v>445</v>
      </c>
      <c r="J57" s="65" t="s">
        <v>446</v>
      </c>
      <c r="K57" s="17"/>
    </row>
    <row r="58" spans="2:11">
      <c r="B58" s="9"/>
      <c r="C58" s="60"/>
      <c r="D58" s="66"/>
      <c r="E58" s="67"/>
      <c r="F58" s="68"/>
      <c r="G58" s="69"/>
      <c r="H58" s="70"/>
      <c r="I58" s="71"/>
      <c r="J58" s="72"/>
      <c r="K58" s="10"/>
    </row>
    <row r="59" spans="2:11">
      <c r="B59" s="9"/>
      <c r="C59" s="60"/>
      <c r="D59" s="73"/>
      <c r="E59" s="74"/>
      <c r="F59" s="75"/>
      <c r="G59" s="76"/>
      <c r="H59" s="77"/>
      <c r="I59" s="78"/>
      <c r="J59" s="79"/>
      <c r="K59" s="10"/>
    </row>
    <row r="60" spans="2:11" ht="15.75" thickBot="1">
      <c r="B60" s="9"/>
      <c r="C60" s="60"/>
      <c r="D60" s="80"/>
      <c r="E60" s="287"/>
      <c r="F60" s="82"/>
      <c r="G60" s="83"/>
      <c r="H60" s="84"/>
      <c r="I60" s="85"/>
      <c r="J60" s="86"/>
      <c r="K60" s="10"/>
    </row>
    <row r="61" spans="2:11">
      <c r="B61" s="9"/>
      <c r="C61" s="60"/>
      <c r="D61" s="195" t="s">
        <v>440</v>
      </c>
      <c r="E61" s="196"/>
      <c r="F61" s="197"/>
      <c r="G61" s="198"/>
      <c r="H61" s="198"/>
      <c r="I61" s="199"/>
      <c r="J61" s="7"/>
      <c r="K61" s="10"/>
    </row>
    <row r="62" spans="2:11">
      <c r="B62" s="9"/>
      <c r="C62" s="60"/>
      <c r="D62" s="363" t="s">
        <v>541</v>
      </c>
      <c r="E62" s="364"/>
      <c r="F62" s="364"/>
      <c r="G62" s="364"/>
      <c r="H62" s="364"/>
      <c r="I62" s="364"/>
      <c r="J62" s="365"/>
      <c r="K62" s="59"/>
    </row>
    <row r="63" spans="2:11">
      <c r="B63" s="9"/>
      <c r="C63" s="60"/>
      <c r="D63" s="222" t="s">
        <v>542</v>
      </c>
      <c r="E63" s="223"/>
      <c r="F63" s="223"/>
      <c r="G63" s="223"/>
      <c r="H63" s="223"/>
      <c r="I63" s="223"/>
      <c r="J63" s="224"/>
      <c r="K63" s="59"/>
    </row>
    <row r="64" spans="2:11" ht="15.75" thickBot="1">
      <c r="B64" s="9"/>
      <c r="C64" s="87"/>
      <c r="D64" s="163" t="s">
        <v>543</v>
      </c>
      <c r="E64" s="88"/>
      <c r="F64" s="89"/>
      <c r="G64" s="90"/>
      <c r="H64" s="90"/>
      <c r="I64" s="90"/>
      <c r="J64" s="91"/>
      <c r="K64" s="59"/>
    </row>
    <row r="65" spans="2:11" ht="15.75" thickBot="1">
      <c r="B65" s="9"/>
      <c r="C65" s="61"/>
      <c r="D65" s="92"/>
      <c r="E65" s="93"/>
      <c r="F65" s="94"/>
      <c r="G65" s="95"/>
      <c r="H65" s="95"/>
      <c r="I65" s="95"/>
      <c r="J65" s="95"/>
      <c r="K65" s="59"/>
    </row>
    <row r="66" spans="2:11">
      <c r="B66" s="9"/>
      <c r="C66" s="4"/>
      <c r="D66" s="58" t="s">
        <v>447</v>
      </c>
      <c r="E66" s="6"/>
      <c r="F66" s="6"/>
      <c r="G66" s="6"/>
      <c r="H66" s="6"/>
      <c r="I66" s="6"/>
      <c r="J66" s="7"/>
      <c r="K66" s="59"/>
    </row>
    <row r="67" spans="2:11" ht="15.75" thickBot="1">
      <c r="B67" s="9"/>
      <c r="C67" s="60"/>
      <c r="D67" s="61"/>
      <c r="E67" s="61"/>
      <c r="F67" s="61"/>
      <c r="G67" s="61"/>
      <c r="H67" s="61"/>
      <c r="I67" s="61"/>
      <c r="J67" s="59"/>
      <c r="K67" s="59"/>
    </row>
    <row r="68" spans="2:11">
      <c r="B68" s="12"/>
      <c r="C68" s="62"/>
      <c r="D68" s="366" t="s">
        <v>434</v>
      </c>
      <c r="E68" s="367"/>
      <c r="F68" s="338" t="s">
        <v>435</v>
      </c>
      <c r="G68" s="338" t="s">
        <v>436</v>
      </c>
      <c r="H68" s="338" t="s">
        <v>437</v>
      </c>
      <c r="I68" s="338"/>
      <c r="J68" s="340"/>
      <c r="K68" s="17"/>
    </row>
    <row r="69" spans="2:11">
      <c r="B69" s="12"/>
      <c r="C69" s="62"/>
      <c r="D69" s="229" t="s">
        <v>438</v>
      </c>
      <c r="E69" s="230" t="s">
        <v>439</v>
      </c>
      <c r="F69" s="339"/>
      <c r="G69" s="339"/>
      <c r="H69" s="64" t="s">
        <v>444</v>
      </c>
      <c r="I69" s="64" t="s">
        <v>445</v>
      </c>
      <c r="J69" s="65" t="s">
        <v>446</v>
      </c>
      <c r="K69" s="17"/>
    </row>
    <row r="70" spans="2:11">
      <c r="B70" s="9"/>
      <c r="C70" s="60"/>
      <c r="D70" s="66"/>
      <c r="E70" s="67"/>
      <c r="F70" s="68"/>
      <c r="G70" s="77"/>
      <c r="H70" s="96"/>
      <c r="I70" s="96"/>
      <c r="J70" s="72"/>
      <c r="K70" s="10"/>
    </row>
    <row r="71" spans="2:11">
      <c r="B71" s="9"/>
      <c r="C71" s="60"/>
      <c r="D71" s="73"/>
      <c r="E71" s="74"/>
      <c r="F71" s="75"/>
      <c r="G71" s="97"/>
      <c r="H71" s="98"/>
      <c r="I71" s="98"/>
      <c r="J71" s="79"/>
      <c r="K71" s="10"/>
    </row>
    <row r="72" spans="2:11" ht="15.75" thickBot="1">
      <c r="B72" s="9"/>
      <c r="C72" s="60"/>
      <c r="D72" s="80"/>
      <c r="E72" s="81"/>
      <c r="F72" s="82"/>
      <c r="G72" s="99"/>
      <c r="H72" s="100"/>
      <c r="I72" s="100"/>
      <c r="J72" s="86"/>
      <c r="K72" s="10"/>
    </row>
    <row r="73" spans="2:11">
      <c r="B73" s="9"/>
      <c r="C73" s="60"/>
      <c r="D73" s="21" t="s">
        <v>440</v>
      </c>
      <c r="E73" s="93"/>
      <c r="F73" s="94"/>
      <c r="G73" s="95"/>
      <c r="H73" s="95"/>
      <c r="I73" s="95"/>
      <c r="J73" s="101"/>
      <c r="K73" s="59"/>
    </row>
    <row r="74" spans="2:11">
      <c r="B74" s="9"/>
      <c r="C74" s="60"/>
      <c r="D74" s="362" t="s">
        <v>546</v>
      </c>
      <c r="E74" s="362"/>
      <c r="F74" s="362"/>
      <c r="G74" s="362"/>
      <c r="H74" s="362"/>
      <c r="I74" s="362"/>
      <c r="J74" s="193"/>
      <c r="K74" s="59"/>
    </row>
    <row r="75" spans="2:11" ht="15.75" thickBot="1">
      <c r="B75" s="9"/>
      <c r="C75" s="60"/>
      <c r="D75" s="88" t="s">
        <v>547</v>
      </c>
      <c r="E75" s="231"/>
      <c r="F75" s="231"/>
      <c r="G75" s="231"/>
      <c r="H75" s="231"/>
      <c r="I75" s="231"/>
      <c r="J75" s="228"/>
      <c r="K75" s="59"/>
    </row>
    <row r="76" spans="2:11" ht="15.75" thickBot="1">
      <c r="B76" s="9"/>
      <c r="C76" s="103"/>
      <c r="D76" s="103"/>
      <c r="E76" s="103"/>
      <c r="F76" s="103"/>
      <c r="G76" s="103"/>
      <c r="H76" s="103"/>
      <c r="I76" s="103"/>
      <c r="J76" s="103"/>
      <c r="K76" s="59"/>
    </row>
    <row r="77" spans="2:11" ht="38.25">
      <c r="B77" s="104"/>
      <c r="C77" s="105"/>
      <c r="D77" s="106" t="s">
        <v>448</v>
      </c>
      <c r="E77" s="107"/>
      <c r="F77" s="107"/>
      <c r="G77" s="108"/>
      <c r="H77" s="227" t="s">
        <v>449</v>
      </c>
      <c r="I77" s="227" t="s">
        <v>450</v>
      </c>
      <c r="J77" s="110" t="s">
        <v>451</v>
      </c>
      <c r="K77" s="111"/>
    </row>
    <row r="78" spans="2:11">
      <c r="B78" s="104"/>
      <c r="C78" s="104"/>
      <c r="D78" s="113" t="s">
        <v>452</v>
      </c>
      <c r="E78" s="114"/>
      <c r="F78" s="114"/>
      <c r="G78" s="114"/>
      <c r="H78" s="115"/>
      <c r="I78" s="115"/>
      <c r="J78" s="116"/>
      <c r="K78" s="111"/>
    </row>
    <row r="79" spans="2:11">
      <c r="B79" s="104"/>
      <c r="C79" s="104"/>
      <c r="D79" s="113" t="s">
        <v>453</v>
      </c>
      <c r="E79" s="114"/>
      <c r="F79" s="114"/>
      <c r="G79" s="114"/>
      <c r="H79" s="115"/>
      <c r="I79" s="115"/>
      <c r="J79" s="116"/>
      <c r="K79" s="111"/>
    </row>
    <row r="80" spans="2:11">
      <c r="B80" s="104"/>
      <c r="C80" s="104"/>
      <c r="D80" s="117" t="s">
        <v>454</v>
      </c>
      <c r="E80" s="118"/>
      <c r="F80" s="118"/>
      <c r="G80" s="118"/>
      <c r="H80" s="115"/>
      <c r="I80" s="115">
        <v>356097.25</v>
      </c>
      <c r="J80" s="115">
        <v>356097.25</v>
      </c>
      <c r="K80" s="111"/>
    </row>
    <row r="81" spans="2:11">
      <c r="B81" s="104"/>
      <c r="C81" s="104"/>
      <c r="D81" s="113" t="s">
        <v>455</v>
      </c>
      <c r="E81" s="114"/>
      <c r="F81" s="114"/>
      <c r="G81" s="114"/>
      <c r="H81" s="115"/>
      <c r="I81" s="115">
        <v>62500</v>
      </c>
      <c r="J81" s="116">
        <v>62500</v>
      </c>
      <c r="K81" s="111"/>
    </row>
    <row r="82" spans="2:11">
      <c r="B82" s="104"/>
      <c r="C82" s="104"/>
      <c r="D82" s="113" t="s">
        <v>456</v>
      </c>
      <c r="E82" s="114"/>
      <c r="F82" s="114"/>
      <c r="G82" s="114"/>
      <c r="H82" s="115"/>
      <c r="I82" s="115">
        <v>3125</v>
      </c>
      <c r="J82" s="116">
        <v>3125</v>
      </c>
      <c r="K82" s="111"/>
    </row>
    <row r="83" spans="2:11">
      <c r="B83" s="104"/>
      <c r="C83" s="104"/>
      <c r="D83" s="117" t="s">
        <v>457</v>
      </c>
      <c r="E83" s="118"/>
      <c r="F83" s="118"/>
      <c r="G83" s="118"/>
      <c r="H83" s="115"/>
      <c r="I83" s="115">
        <v>12500</v>
      </c>
      <c r="J83" s="116">
        <v>12500</v>
      </c>
      <c r="K83" s="111"/>
    </row>
    <row r="84" spans="2:11">
      <c r="B84" s="104"/>
      <c r="C84" s="104"/>
      <c r="D84" s="117" t="s">
        <v>458</v>
      </c>
      <c r="E84" s="118"/>
      <c r="F84" s="118"/>
      <c r="G84" s="118"/>
      <c r="H84" s="115"/>
      <c r="I84" s="115"/>
      <c r="J84" s="116"/>
      <c r="K84" s="111"/>
    </row>
    <row r="85" spans="2:11">
      <c r="B85" s="104"/>
      <c r="C85" s="104"/>
      <c r="D85" s="117" t="s">
        <v>459</v>
      </c>
      <c r="E85" s="118"/>
      <c r="F85" s="118"/>
      <c r="G85" s="118"/>
      <c r="H85" s="115"/>
      <c r="I85" s="115"/>
      <c r="J85" s="116"/>
      <c r="K85" s="111"/>
    </row>
    <row r="86" spans="2:11">
      <c r="B86" s="104"/>
      <c r="C86" s="104"/>
      <c r="D86" s="117" t="s">
        <v>460</v>
      </c>
      <c r="E86" s="118"/>
      <c r="F86" s="118"/>
      <c r="G86" s="118"/>
      <c r="H86" s="115"/>
      <c r="I86" s="115"/>
      <c r="J86" s="116"/>
      <c r="K86" s="111"/>
    </row>
    <row r="87" spans="2:11">
      <c r="B87" s="104"/>
      <c r="C87" s="104"/>
      <c r="D87" s="117" t="s">
        <v>461</v>
      </c>
      <c r="E87" s="118"/>
      <c r="F87" s="118"/>
      <c r="G87" s="118"/>
      <c r="H87" s="119"/>
      <c r="I87" s="115"/>
      <c r="J87" s="116"/>
      <c r="K87" s="111"/>
    </row>
    <row r="88" spans="2:11">
      <c r="B88" s="104"/>
      <c r="C88" s="104"/>
      <c r="D88" s="117" t="s">
        <v>462</v>
      </c>
      <c r="E88" s="118"/>
      <c r="F88" s="118"/>
      <c r="G88" s="118"/>
      <c r="H88" s="119"/>
      <c r="I88" s="115"/>
      <c r="J88" s="116"/>
      <c r="K88" s="111"/>
    </row>
    <row r="89" spans="2:11">
      <c r="B89" s="104"/>
      <c r="C89" s="104"/>
      <c r="D89" s="120" t="s">
        <v>3</v>
      </c>
      <c r="E89" s="20"/>
      <c r="F89" s="20"/>
      <c r="G89" s="20"/>
      <c r="H89" s="121"/>
      <c r="I89" s="121">
        <v>434222.25</v>
      </c>
      <c r="J89" s="121">
        <f>SUM(J80:J88)</f>
        <v>434222.25</v>
      </c>
      <c r="K89" s="111"/>
    </row>
    <row r="90" spans="2:11" ht="15.75" thickBot="1">
      <c r="B90" s="104"/>
      <c r="C90" s="122"/>
      <c r="D90" s="123" t="s">
        <v>463</v>
      </c>
      <c r="E90" s="124"/>
      <c r="F90" s="124"/>
      <c r="G90" s="124"/>
      <c r="H90" s="125"/>
      <c r="I90" s="125"/>
      <c r="J90" s="240"/>
      <c r="K90" s="111"/>
    </row>
    <row r="91" spans="2:11" ht="15.75" thickBot="1">
      <c r="B91" s="9"/>
      <c r="C91" s="21"/>
      <c r="D91" s="21"/>
      <c r="E91" s="21"/>
      <c r="F91" s="21"/>
      <c r="G91" s="21"/>
      <c r="H91" s="21"/>
      <c r="I91" s="21"/>
      <c r="J91" s="21"/>
      <c r="K91" s="10"/>
    </row>
    <row r="92" spans="2:11">
      <c r="B92" s="62"/>
      <c r="C92" s="127"/>
      <c r="D92" s="58" t="s">
        <v>464</v>
      </c>
      <c r="E92" s="128"/>
      <c r="F92" s="128"/>
      <c r="G92" s="58"/>
      <c r="H92" s="58"/>
      <c r="I92" s="58"/>
      <c r="J92" s="129"/>
      <c r="K92" s="130"/>
    </row>
    <row r="93" spans="2:11">
      <c r="B93" s="133"/>
      <c r="C93" s="133"/>
      <c r="D93" s="134"/>
      <c r="E93" s="223"/>
      <c r="F93" s="223"/>
      <c r="G93" s="223"/>
      <c r="H93" s="223"/>
      <c r="I93" s="223"/>
      <c r="J93" s="225" t="s">
        <v>437</v>
      </c>
      <c r="K93" s="137"/>
    </row>
    <row r="94" spans="2:11">
      <c r="B94" s="133"/>
      <c r="C94" s="133"/>
      <c r="D94" s="139" t="s">
        <v>465</v>
      </c>
      <c r="E94" s="140"/>
      <c r="F94" s="140"/>
      <c r="G94" s="140"/>
      <c r="H94" s="140"/>
      <c r="I94" s="141"/>
      <c r="J94" s="116">
        <v>57896.3</v>
      </c>
      <c r="K94" s="137"/>
    </row>
    <row r="95" spans="2:11">
      <c r="B95" s="133"/>
      <c r="C95" s="133"/>
      <c r="D95" s="142" t="s">
        <v>466</v>
      </c>
      <c r="E95" s="140"/>
      <c r="F95" s="140"/>
      <c r="G95" s="140"/>
      <c r="H95" s="140"/>
      <c r="I95" s="140"/>
      <c r="J95" s="116"/>
      <c r="K95" s="137"/>
    </row>
    <row r="96" spans="2:11">
      <c r="B96" s="133"/>
      <c r="C96" s="133"/>
      <c r="D96" s="143" t="s">
        <v>3</v>
      </c>
      <c r="E96" s="140"/>
      <c r="F96" s="140"/>
      <c r="G96" s="140"/>
      <c r="H96" s="140"/>
      <c r="I96" s="140"/>
      <c r="J96" s="116">
        <f>SUM(J94:J95)</f>
        <v>57896.3</v>
      </c>
      <c r="K96" s="137"/>
    </row>
    <row r="97" spans="2:11" ht="15.75" thickBot="1">
      <c r="B97" s="133"/>
      <c r="C97" s="144"/>
      <c r="D97" s="123" t="s">
        <v>467</v>
      </c>
      <c r="E97" s="123"/>
      <c r="F97" s="145"/>
      <c r="G97" s="145"/>
      <c r="H97" s="125"/>
      <c r="I97" s="125"/>
      <c r="J97" s="146"/>
      <c r="K97" s="137"/>
    </row>
    <row r="98" spans="2:11" ht="15.75" thickBot="1">
      <c r="B98" s="60"/>
      <c r="C98" s="61"/>
      <c r="D98" s="61"/>
      <c r="E98" s="61"/>
      <c r="F98" s="61"/>
      <c r="G98" s="61"/>
      <c r="H98" s="61"/>
      <c r="I98" s="61"/>
      <c r="J98" s="61"/>
      <c r="K98" s="59"/>
    </row>
    <row r="99" spans="2:11">
      <c r="B99" s="60"/>
      <c r="C99" s="4"/>
      <c r="D99" s="23" t="s">
        <v>468</v>
      </c>
      <c r="E99" s="6"/>
      <c r="F99" s="6"/>
      <c r="G99" s="6"/>
      <c r="H99" s="354" t="s">
        <v>437</v>
      </c>
      <c r="I99" s="355"/>
      <c r="J99" s="356"/>
      <c r="K99" s="59"/>
    </row>
    <row r="100" spans="2:11">
      <c r="B100" s="60"/>
      <c r="C100" s="60"/>
      <c r="D100" s="233" t="s">
        <v>469</v>
      </c>
      <c r="E100" s="148"/>
      <c r="F100" s="233"/>
      <c r="G100" s="149" t="s">
        <v>470</v>
      </c>
      <c r="H100" s="64" t="s">
        <v>444</v>
      </c>
      <c r="I100" s="64" t="s">
        <v>445</v>
      </c>
      <c r="J100" s="65" t="s">
        <v>446</v>
      </c>
      <c r="K100" s="59"/>
    </row>
    <row r="101" spans="2:11">
      <c r="B101" s="150"/>
      <c r="C101" s="150"/>
      <c r="D101" s="151" t="s">
        <v>471</v>
      </c>
      <c r="E101" s="233"/>
      <c r="F101" s="151"/>
      <c r="G101" s="266">
        <v>2</v>
      </c>
      <c r="H101" s="237">
        <v>1640778.63</v>
      </c>
      <c r="I101" s="152"/>
      <c r="J101" s="153"/>
      <c r="K101" s="154"/>
    </row>
    <row r="102" spans="2:11">
      <c r="B102" s="133"/>
      <c r="C102" s="133"/>
      <c r="D102" s="151" t="s">
        <v>472</v>
      </c>
      <c r="E102" s="151"/>
      <c r="F102" s="151"/>
      <c r="G102" s="266">
        <v>4</v>
      </c>
      <c r="H102" s="237">
        <v>761917.82</v>
      </c>
      <c r="I102" s="157"/>
      <c r="J102" s="158"/>
      <c r="K102" s="137"/>
    </row>
    <row r="103" spans="2:11">
      <c r="B103" s="133"/>
      <c r="C103" s="133"/>
      <c r="D103" s="151" t="s">
        <v>473</v>
      </c>
      <c r="E103" s="151"/>
      <c r="F103" s="151"/>
      <c r="G103" s="156"/>
      <c r="H103" s="156"/>
      <c r="I103" s="156"/>
      <c r="J103" s="116"/>
      <c r="K103" s="137"/>
    </row>
    <row r="104" spans="2:11">
      <c r="B104" s="133"/>
      <c r="C104" s="133"/>
      <c r="D104" s="151" t="s">
        <v>474</v>
      </c>
      <c r="E104" s="151"/>
      <c r="F104" s="151"/>
      <c r="G104" s="156"/>
      <c r="H104" s="156"/>
      <c r="I104" s="156"/>
      <c r="J104" s="116"/>
      <c r="K104" s="137"/>
    </row>
    <row r="105" spans="2:11">
      <c r="B105" s="133"/>
      <c r="C105" s="133"/>
      <c r="D105" s="159" t="s">
        <v>475</v>
      </c>
      <c r="E105" s="151"/>
      <c r="F105" s="151"/>
      <c r="G105" s="157"/>
      <c r="H105" s="237">
        <v>57896.3</v>
      </c>
      <c r="I105" s="157"/>
      <c r="J105" s="158"/>
      <c r="K105" s="137"/>
    </row>
    <row r="106" spans="2:11">
      <c r="B106" s="133"/>
      <c r="C106" s="133"/>
      <c r="D106" s="159" t="s">
        <v>476</v>
      </c>
      <c r="E106" s="151"/>
      <c r="F106" s="151"/>
      <c r="G106" s="157"/>
      <c r="H106" s="157"/>
      <c r="I106" s="156"/>
      <c r="J106" s="116">
        <v>434222.25</v>
      </c>
      <c r="K106" s="137"/>
    </row>
    <row r="107" spans="2:11">
      <c r="B107" s="133"/>
      <c r="C107" s="133"/>
      <c r="D107" s="159" t="s">
        <v>477</v>
      </c>
      <c r="E107" s="151"/>
      <c r="F107" s="151"/>
      <c r="G107" s="156"/>
      <c r="H107" s="157"/>
      <c r="I107" s="157"/>
      <c r="J107" s="116"/>
      <c r="K107" s="137"/>
    </row>
    <row r="108" spans="2:11">
      <c r="B108" s="133"/>
      <c r="C108" s="133"/>
      <c r="D108" s="160" t="s">
        <v>478</v>
      </c>
      <c r="E108" s="151"/>
      <c r="F108" s="160"/>
      <c r="G108" s="267"/>
      <c r="H108" s="268">
        <f>SUM(H101:H105)</f>
        <v>2460592.7499999995</v>
      </c>
      <c r="I108" s="268"/>
      <c r="J108" s="236">
        <f>J103+J104+J106+J107</f>
        <v>434222.25</v>
      </c>
      <c r="K108" s="137"/>
    </row>
    <row r="109" spans="2:11" ht="15.75" thickBot="1">
      <c r="B109" s="133"/>
      <c r="C109" s="144"/>
      <c r="D109" s="161" t="s">
        <v>479</v>
      </c>
      <c r="E109" s="162"/>
      <c r="F109" s="161"/>
      <c r="G109" s="285">
        <v>6</v>
      </c>
      <c r="H109" s="357">
        <f>G108+H108+I108+J108</f>
        <v>2894814.9999999995</v>
      </c>
      <c r="I109" s="358"/>
      <c r="J109" s="359"/>
      <c r="K109" s="137"/>
    </row>
    <row r="110" spans="2:11" ht="15.75" thickBot="1">
      <c r="B110" s="40"/>
      <c r="C110" s="41"/>
      <c r="D110" s="41"/>
      <c r="E110" s="41"/>
      <c r="F110" s="41"/>
      <c r="G110" s="41"/>
      <c r="H110" s="41"/>
      <c r="I110" s="41"/>
      <c r="J110" s="41"/>
      <c r="K110" s="42"/>
    </row>
  </sheetData>
  <mergeCells count="34">
    <mergeCell ref="D74:I74"/>
    <mergeCell ref="H99:J99"/>
    <mergeCell ref="H109:J109"/>
    <mergeCell ref="E40:F40"/>
    <mergeCell ref="E41:F41"/>
    <mergeCell ref="I41:J41"/>
    <mergeCell ref="E45:F45"/>
    <mergeCell ref="I45:J45"/>
    <mergeCell ref="D56:E56"/>
    <mergeCell ref="F56:F57"/>
    <mergeCell ref="G56:G57"/>
    <mergeCell ref="H56:J56"/>
    <mergeCell ref="E42:F42"/>
    <mergeCell ref="E43:F43"/>
    <mergeCell ref="E44:F44"/>
    <mergeCell ref="I42:J42"/>
    <mergeCell ref="C3:J5"/>
    <mergeCell ref="D15:E15"/>
    <mergeCell ref="F15:F16"/>
    <mergeCell ref="G15:G16"/>
    <mergeCell ref="H15:H16"/>
    <mergeCell ref="I15:I16"/>
    <mergeCell ref="J15:J16"/>
    <mergeCell ref="D39:F39"/>
    <mergeCell ref="D62:J62"/>
    <mergeCell ref="D68:E68"/>
    <mergeCell ref="F68:F69"/>
    <mergeCell ref="G68:G69"/>
    <mergeCell ref="G39:G40"/>
    <mergeCell ref="H39:H40"/>
    <mergeCell ref="I39:J40"/>
    <mergeCell ref="H68:J68"/>
    <mergeCell ref="I43:J43"/>
    <mergeCell ref="I44:J44"/>
  </mergeCells>
  <pageMargins left="0.23622047244094491" right="0.19685039370078741" top="0.39370078740157483" bottom="0.39370078740157483" header="0.27559055118110237" footer="0.23622047244094491"/>
  <pageSetup paperSize="9" scale="5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K108"/>
  <sheetViews>
    <sheetView topLeftCell="A82" workbookViewId="0">
      <selection activeCell="F102" sqref="F102"/>
    </sheetView>
  </sheetViews>
  <sheetFormatPr defaultRowHeight="15"/>
  <cols>
    <col min="1" max="1" width="8.140625" customWidth="1"/>
    <col min="2" max="2" width="2" customWidth="1"/>
    <col min="3" max="3" width="2.28515625" customWidth="1"/>
    <col min="4" max="4" width="25.42578125" customWidth="1"/>
    <col min="5" max="5" width="24.7109375" customWidth="1"/>
    <col min="6" max="6" width="27.85546875" customWidth="1"/>
    <col min="7" max="7" width="25.85546875" customWidth="1"/>
    <col min="8" max="8" width="20.140625" customWidth="1"/>
    <col min="9" max="9" width="21.5703125" customWidth="1"/>
    <col min="10" max="10" width="19.28515625" customWidth="1"/>
    <col min="11" max="11" width="1.8554687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31" t="s">
        <v>426</v>
      </c>
      <c r="D3" s="331"/>
      <c r="E3" s="331"/>
      <c r="F3" s="331"/>
      <c r="G3" s="331"/>
      <c r="H3" s="331"/>
      <c r="I3" s="331"/>
      <c r="J3" s="331"/>
      <c r="K3" s="10"/>
    </row>
    <row r="4" spans="2:11">
      <c r="B4" s="9"/>
      <c r="C4" s="331"/>
      <c r="D4" s="331"/>
      <c r="E4" s="331"/>
      <c r="F4" s="331"/>
      <c r="G4" s="331"/>
      <c r="H4" s="331"/>
      <c r="I4" s="331"/>
      <c r="J4" s="331"/>
      <c r="K4" s="10"/>
    </row>
    <row r="5" spans="2:11">
      <c r="B5" s="9"/>
      <c r="C5" s="331"/>
      <c r="D5" s="331"/>
      <c r="E5" s="331"/>
      <c r="F5" s="331"/>
      <c r="G5" s="331"/>
      <c r="H5" s="331"/>
      <c r="I5" s="331"/>
      <c r="J5" s="331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561</v>
      </c>
      <c r="F8" s="13"/>
      <c r="G8" s="16" t="s">
        <v>428</v>
      </c>
      <c r="H8" s="19" t="s">
        <v>562</v>
      </c>
      <c r="I8" s="16"/>
      <c r="J8" s="13"/>
      <c r="K8" s="17"/>
    </row>
    <row r="9" spans="2:11">
      <c r="B9" s="12"/>
      <c r="C9" s="13" t="s">
        <v>513</v>
      </c>
      <c r="D9" s="13"/>
      <c r="E9" s="235">
        <v>3190123</v>
      </c>
      <c r="F9" s="13" t="s">
        <v>429</v>
      </c>
      <c r="G9" s="16" t="s">
        <v>430</v>
      </c>
      <c r="H9" s="20" t="s">
        <v>563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431</v>
      </c>
      <c r="H10" s="20">
        <v>351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5890032159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433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32" t="s">
        <v>434</v>
      </c>
      <c r="E15" s="333"/>
      <c r="F15" s="334" t="s">
        <v>518</v>
      </c>
      <c r="G15" s="334" t="s">
        <v>481</v>
      </c>
      <c r="H15" s="336" t="s">
        <v>482</v>
      </c>
      <c r="I15" s="336" t="s">
        <v>519</v>
      </c>
      <c r="J15" s="360" t="s">
        <v>437</v>
      </c>
      <c r="K15" s="10"/>
    </row>
    <row r="16" spans="2:11" ht="38.25">
      <c r="B16" s="9"/>
      <c r="C16" s="9"/>
      <c r="D16" s="232" t="s">
        <v>521</v>
      </c>
      <c r="E16" s="182" t="s">
        <v>522</v>
      </c>
      <c r="F16" s="335"/>
      <c r="G16" s="335"/>
      <c r="H16" s="337"/>
      <c r="I16" s="337"/>
      <c r="J16" s="361"/>
      <c r="K16" s="10"/>
    </row>
    <row r="17" spans="2:11" ht="26.25">
      <c r="B17" s="9"/>
      <c r="C17" s="9"/>
      <c r="D17" s="241" t="s">
        <v>640</v>
      </c>
      <c r="E17" s="241" t="s">
        <v>668</v>
      </c>
      <c r="F17" s="181">
        <v>2387</v>
      </c>
      <c r="G17" s="28" t="s">
        <v>625</v>
      </c>
      <c r="H17" s="29" t="s">
        <v>642</v>
      </c>
      <c r="I17" s="29" t="s">
        <v>695</v>
      </c>
      <c r="J17" s="278">
        <v>1347802.09</v>
      </c>
      <c r="K17" s="10"/>
    </row>
    <row r="18" spans="2:11">
      <c r="B18" s="9"/>
      <c r="C18" s="9"/>
      <c r="D18" s="244"/>
      <c r="E18" s="304"/>
      <c r="F18" s="290"/>
      <c r="G18" s="31"/>
      <c r="H18" s="32"/>
      <c r="I18" s="32"/>
      <c r="J18" s="303"/>
      <c r="K18" s="10"/>
    </row>
    <row r="19" spans="2:11" ht="15.75" thickBot="1">
      <c r="B19" s="9"/>
      <c r="C19" s="9"/>
      <c r="D19" s="253" t="s">
        <v>641</v>
      </c>
      <c r="E19" s="254">
        <v>1</v>
      </c>
      <c r="F19" s="250">
        <f>SUM(F17:F18)</f>
        <v>2387</v>
      </c>
      <c r="G19" s="261"/>
      <c r="H19" s="262"/>
      <c r="I19" s="262"/>
      <c r="J19" s="276">
        <v>1347802.09</v>
      </c>
      <c r="K19" s="10"/>
    </row>
    <row r="20" spans="2:11">
      <c r="B20" s="9"/>
      <c r="C20" s="9"/>
      <c r="D20" s="3" t="s">
        <v>520</v>
      </c>
      <c r="E20" s="21"/>
      <c r="F20" s="21"/>
      <c r="G20" s="21"/>
      <c r="H20" s="21"/>
      <c r="I20" s="21"/>
      <c r="J20" s="10"/>
      <c r="K20" s="10"/>
    </row>
    <row r="21" spans="2:11">
      <c r="B21" s="9"/>
      <c r="C21" s="9"/>
      <c r="D21" s="3" t="s">
        <v>540</v>
      </c>
      <c r="E21" s="37"/>
      <c r="F21" s="37"/>
      <c r="G21" s="37"/>
      <c r="H21" s="37"/>
      <c r="I21" s="37"/>
      <c r="J21" s="38"/>
      <c r="K21" s="10"/>
    </row>
    <row r="22" spans="2:11">
      <c r="B22" s="9"/>
      <c r="C22" s="9"/>
      <c r="D22" s="183" t="s">
        <v>523</v>
      </c>
      <c r="E22" s="37"/>
      <c r="F22" s="37"/>
      <c r="G22" s="37"/>
      <c r="H22" s="37"/>
      <c r="I22" s="37"/>
      <c r="J22" s="38"/>
      <c r="K22" s="10"/>
    </row>
    <row r="23" spans="2:11">
      <c r="B23" s="9"/>
      <c r="C23" s="9"/>
      <c r="D23" s="21" t="s">
        <v>524</v>
      </c>
      <c r="E23" s="37"/>
      <c r="F23" s="37"/>
      <c r="G23" s="37"/>
      <c r="H23" s="37"/>
      <c r="I23" s="37"/>
      <c r="J23" s="38"/>
      <c r="K23" s="10"/>
    </row>
    <row r="24" spans="2:11">
      <c r="B24" s="9"/>
      <c r="C24" s="9"/>
      <c r="D24" s="39" t="s">
        <v>511</v>
      </c>
      <c r="E24" s="37"/>
      <c r="F24" s="37"/>
      <c r="G24" s="37"/>
      <c r="H24" s="37"/>
      <c r="I24" s="37"/>
      <c r="J24" s="38"/>
      <c r="K24" s="10"/>
    </row>
    <row r="25" spans="2:11">
      <c r="B25" s="9"/>
      <c r="C25" s="9"/>
      <c r="D25" s="39" t="s">
        <v>534</v>
      </c>
      <c r="E25" s="37"/>
      <c r="F25" s="37"/>
      <c r="G25" s="37"/>
      <c r="H25" s="37"/>
      <c r="I25" s="37"/>
      <c r="J25" s="38"/>
      <c r="K25" s="10"/>
    </row>
    <row r="26" spans="2:11">
      <c r="B26" s="9"/>
      <c r="C26" s="9"/>
      <c r="D26" s="21" t="s">
        <v>525</v>
      </c>
      <c r="E26" s="37"/>
      <c r="F26" s="37"/>
      <c r="G26" s="37"/>
      <c r="H26" s="37"/>
      <c r="I26" s="37"/>
      <c r="J26" s="38"/>
      <c r="K26" s="10"/>
    </row>
    <row r="27" spans="2:11">
      <c r="B27" s="9"/>
      <c r="C27" s="9"/>
      <c r="D27" s="21" t="s">
        <v>526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21" t="s">
        <v>527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21" t="s">
        <v>528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529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530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531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535</v>
      </c>
      <c r="E33" s="37"/>
      <c r="F33" s="37"/>
      <c r="G33" s="37"/>
      <c r="H33" s="37"/>
      <c r="I33" s="37"/>
      <c r="J33" s="38"/>
      <c r="K33" s="10"/>
    </row>
    <row r="34" spans="2:11" ht="15.75" thickBot="1">
      <c r="B34" s="9"/>
      <c r="C34" s="40"/>
      <c r="D34" s="41"/>
      <c r="E34" s="41"/>
      <c r="F34" s="41"/>
      <c r="G34" s="41"/>
      <c r="H34" s="41"/>
      <c r="I34" s="41"/>
      <c r="J34" s="42"/>
      <c r="K34" s="10"/>
    </row>
    <row r="35" spans="2:11">
      <c r="B35" s="9"/>
      <c r="C35" s="21"/>
      <c r="D35" s="21"/>
      <c r="E35" s="21"/>
      <c r="F35" s="21"/>
      <c r="G35" s="21"/>
      <c r="H35" s="21"/>
      <c r="I35" s="21"/>
      <c r="J35" s="21"/>
      <c r="K35" s="10"/>
    </row>
    <row r="36" spans="2:11" ht="15.75" thickBot="1">
      <c r="B36" s="9"/>
      <c r="C36" s="21"/>
      <c r="D36" s="21"/>
      <c r="E36" s="21"/>
      <c r="F36" s="21"/>
      <c r="G36" s="21"/>
      <c r="H36" s="21"/>
      <c r="I36" s="21"/>
      <c r="J36" s="21"/>
      <c r="K36" s="10"/>
    </row>
    <row r="37" spans="2:11">
      <c r="B37" s="9"/>
      <c r="C37" s="22"/>
      <c r="D37" s="23" t="s">
        <v>441</v>
      </c>
      <c r="E37" s="24"/>
      <c r="F37" s="24"/>
      <c r="G37" s="24"/>
      <c r="H37" s="24"/>
      <c r="I37" s="24"/>
      <c r="J37" s="25"/>
      <c r="K37" s="10"/>
    </row>
    <row r="38" spans="2:11" ht="15.75" thickBot="1">
      <c r="B38" s="9"/>
      <c r="C38" s="9"/>
      <c r="D38" s="13"/>
      <c r="E38" s="21"/>
      <c r="F38" s="21"/>
      <c r="G38" s="21"/>
      <c r="H38" s="21"/>
      <c r="I38" s="21"/>
      <c r="J38" s="10"/>
      <c r="K38" s="10"/>
    </row>
    <row r="39" spans="2:11">
      <c r="B39" s="9"/>
      <c r="C39" s="9"/>
      <c r="D39" s="341" t="s">
        <v>434</v>
      </c>
      <c r="E39" s="342"/>
      <c r="F39" s="343"/>
      <c r="G39" s="338" t="s">
        <v>435</v>
      </c>
      <c r="H39" s="338" t="s">
        <v>436</v>
      </c>
      <c r="I39" s="344" t="s">
        <v>437</v>
      </c>
      <c r="J39" s="345"/>
      <c r="K39" s="10"/>
    </row>
    <row r="40" spans="2:11">
      <c r="B40" s="9"/>
      <c r="C40" s="9"/>
      <c r="D40" s="229" t="s">
        <v>438</v>
      </c>
      <c r="E40" s="348" t="s">
        <v>439</v>
      </c>
      <c r="F40" s="349"/>
      <c r="G40" s="339"/>
      <c r="H40" s="339"/>
      <c r="I40" s="346"/>
      <c r="J40" s="347"/>
      <c r="K40" s="10"/>
    </row>
    <row r="41" spans="2:11">
      <c r="B41" s="9"/>
      <c r="C41" s="9"/>
      <c r="D41" s="241" t="s">
        <v>633</v>
      </c>
      <c r="E41" s="378" t="s">
        <v>633</v>
      </c>
      <c r="F41" s="379"/>
      <c r="G41" s="46" t="s">
        <v>636</v>
      </c>
      <c r="H41" s="47" t="s">
        <v>637</v>
      </c>
      <c r="I41" s="352">
        <v>900000</v>
      </c>
      <c r="J41" s="353"/>
      <c r="K41" s="10"/>
    </row>
    <row r="42" spans="2:11" ht="51.75">
      <c r="B42" s="9"/>
      <c r="C42" s="9"/>
      <c r="D42" s="244" t="s">
        <v>634</v>
      </c>
      <c r="E42" s="378" t="s">
        <v>635</v>
      </c>
      <c r="F42" s="379"/>
      <c r="G42" s="46" t="s">
        <v>638</v>
      </c>
      <c r="H42" s="47" t="s">
        <v>637</v>
      </c>
      <c r="I42" s="352">
        <v>400000</v>
      </c>
      <c r="J42" s="353"/>
      <c r="K42" s="10"/>
    </row>
    <row r="43" spans="2:11" ht="15.75" thickBot="1">
      <c r="B43" s="9"/>
      <c r="C43" s="9"/>
      <c r="D43" s="253" t="s">
        <v>639</v>
      </c>
      <c r="E43" s="370">
        <v>2</v>
      </c>
      <c r="F43" s="371"/>
      <c r="G43" s="249"/>
      <c r="H43" s="250"/>
      <c r="I43" s="372">
        <f>SUM(I41:I42)</f>
        <v>1300000</v>
      </c>
      <c r="J43" s="373"/>
      <c r="K43" s="10"/>
    </row>
    <row r="44" spans="2:11">
      <c r="B44" s="9"/>
      <c r="C44" s="9"/>
      <c r="D44" s="21" t="s">
        <v>442</v>
      </c>
      <c r="E44" s="37"/>
      <c r="F44" s="37"/>
      <c r="G44" s="37"/>
      <c r="H44" s="37"/>
      <c r="I44" s="37"/>
      <c r="J44" s="38"/>
      <c r="K44" s="10"/>
    </row>
    <row r="45" spans="2:11">
      <c r="B45" s="9"/>
      <c r="C45" s="9"/>
      <c r="D45" s="39" t="s">
        <v>536</v>
      </c>
      <c r="E45" s="37"/>
      <c r="F45" s="37"/>
      <c r="G45" s="37"/>
      <c r="H45" s="37"/>
      <c r="I45" s="37"/>
      <c r="J45" s="38"/>
      <c r="K45" s="10"/>
    </row>
    <row r="46" spans="2:11">
      <c r="B46" s="9"/>
      <c r="C46" s="9"/>
      <c r="D46" s="21" t="s">
        <v>537</v>
      </c>
      <c r="E46" s="39"/>
      <c r="F46" s="52"/>
      <c r="G46" s="53"/>
      <c r="H46" s="53"/>
      <c r="I46" s="53"/>
      <c r="J46" s="54"/>
      <c r="K46" s="10"/>
    </row>
    <row r="47" spans="2:11">
      <c r="B47" s="9"/>
      <c r="C47" s="9"/>
      <c r="D47" s="39" t="s">
        <v>538</v>
      </c>
      <c r="E47" s="39"/>
      <c r="F47" s="52"/>
      <c r="G47" s="53"/>
      <c r="H47" s="53"/>
      <c r="I47" s="53"/>
      <c r="J47" s="54"/>
      <c r="K47" s="10"/>
    </row>
    <row r="48" spans="2:11">
      <c r="B48" s="9"/>
      <c r="C48" s="9"/>
      <c r="D48" s="39" t="s">
        <v>539</v>
      </c>
      <c r="E48" s="37"/>
      <c r="F48" s="37"/>
      <c r="G48" s="37"/>
      <c r="H48" s="37"/>
      <c r="I48" s="37"/>
      <c r="J48" s="38"/>
      <c r="K48" s="10"/>
    </row>
    <row r="49" spans="2:11">
      <c r="B49" s="9"/>
      <c r="C49" s="9"/>
      <c r="D49" s="39" t="s">
        <v>544</v>
      </c>
      <c r="E49" s="37"/>
      <c r="F49" s="37"/>
      <c r="G49" s="37"/>
      <c r="H49" s="37"/>
      <c r="I49" s="37"/>
      <c r="J49" s="38"/>
      <c r="K49" s="10"/>
    </row>
    <row r="50" spans="2:11" ht="15.75" thickBot="1">
      <c r="B50" s="9"/>
      <c r="C50" s="40"/>
      <c r="D50" s="41" t="s">
        <v>545</v>
      </c>
      <c r="E50" s="56"/>
      <c r="F50" s="56"/>
      <c r="G50" s="56"/>
      <c r="H50" s="56"/>
      <c r="I50" s="56"/>
      <c r="J50" s="57"/>
      <c r="K50" s="10"/>
    </row>
    <row r="51" spans="2:11" ht="15.75" thickBot="1">
      <c r="B51" s="9"/>
      <c r="C51" s="21"/>
      <c r="D51" s="21"/>
      <c r="E51" s="21"/>
      <c r="F51" s="21"/>
      <c r="G51" s="21"/>
      <c r="H51" s="21"/>
      <c r="I51" s="21"/>
      <c r="J51" s="21"/>
      <c r="K51" s="10"/>
    </row>
    <row r="52" spans="2:11">
      <c r="B52" s="9"/>
      <c r="C52" s="4"/>
      <c r="D52" s="58" t="s">
        <v>443</v>
      </c>
      <c r="E52" s="6"/>
      <c r="F52" s="6"/>
      <c r="G52" s="6"/>
      <c r="H52" s="6"/>
      <c r="I52" s="6"/>
      <c r="J52" s="7"/>
      <c r="K52" s="59"/>
    </row>
    <row r="53" spans="2:11" ht="15.75" thickBot="1">
      <c r="B53" s="9"/>
      <c r="C53" s="60"/>
      <c r="D53" s="61"/>
      <c r="E53" s="61"/>
      <c r="F53" s="61"/>
      <c r="G53" s="61"/>
      <c r="H53" s="61"/>
      <c r="I53" s="61"/>
      <c r="J53" s="59"/>
      <c r="K53" s="59"/>
    </row>
    <row r="54" spans="2:11">
      <c r="B54" s="12"/>
      <c r="C54" s="62"/>
      <c r="D54" s="366" t="s">
        <v>434</v>
      </c>
      <c r="E54" s="367"/>
      <c r="F54" s="338" t="s">
        <v>435</v>
      </c>
      <c r="G54" s="338" t="s">
        <v>436</v>
      </c>
      <c r="H54" s="338" t="s">
        <v>437</v>
      </c>
      <c r="I54" s="338"/>
      <c r="J54" s="340"/>
      <c r="K54" s="17"/>
    </row>
    <row r="55" spans="2:11">
      <c r="B55" s="12"/>
      <c r="C55" s="62"/>
      <c r="D55" s="229" t="s">
        <v>438</v>
      </c>
      <c r="E55" s="230" t="s">
        <v>439</v>
      </c>
      <c r="F55" s="339"/>
      <c r="G55" s="339"/>
      <c r="H55" s="64" t="s">
        <v>444</v>
      </c>
      <c r="I55" s="64" t="s">
        <v>445</v>
      </c>
      <c r="J55" s="65" t="s">
        <v>446</v>
      </c>
      <c r="K55" s="17"/>
    </row>
    <row r="56" spans="2:11">
      <c r="B56" s="9"/>
      <c r="C56" s="60"/>
      <c r="D56" s="66"/>
      <c r="E56" s="67"/>
      <c r="F56" s="68"/>
      <c r="G56" s="69"/>
      <c r="H56" s="70"/>
      <c r="I56" s="71"/>
      <c r="J56" s="72"/>
      <c r="K56" s="10"/>
    </row>
    <row r="57" spans="2:11">
      <c r="B57" s="9"/>
      <c r="C57" s="60"/>
      <c r="D57" s="73"/>
      <c r="E57" s="74"/>
      <c r="F57" s="75"/>
      <c r="G57" s="76"/>
      <c r="H57" s="77"/>
      <c r="I57" s="78"/>
      <c r="J57" s="79"/>
      <c r="K57" s="10"/>
    </row>
    <row r="58" spans="2:11" ht="15.75" thickBot="1">
      <c r="B58" s="9"/>
      <c r="C58" s="60"/>
      <c r="D58" s="80"/>
      <c r="E58" s="81"/>
      <c r="F58" s="82"/>
      <c r="G58" s="83"/>
      <c r="H58" s="84"/>
      <c r="I58" s="85"/>
      <c r="J58" s="86"/>
      <c r="K58" s="10"/>
    </row>
    <row r="59" spans="2:11">
      <c r="B59" s="9"/>
      <c r="C59" s="60"/>
      <c r="D59" s="195" t="s">
        <v>440</v>
      </c>
      <c r="E59" s="196"/>
      <c r="F59" s="197"/>
      <c r="G59" s="198"/>
      <c r="H59" s="198"/>
      <c r="I59" s="199"/>
      <c r="J59" s="7"/>
      <c r="K59" s="10"/>
    </row>
    <row r="60" spans="2:11">
      <c r="B60" s="9"/>
      <c r="C60" s="60"/>
      <c r="D60" s="363" t="s">
        <v>541</v>
      </c>
      <c r="E60" s="364"/>
      <c r="F60" s="364"/>
      <c r="G60" s="364"/>
      <c r="H60" s="364"/>
      <c r="I60" s="364"/>
      <c r="J60" s="365"/>
      <c r="K60" s="59"/>
    </row>
    <row r="61" spans="2:11">
      <c r="B61" s="9"/>
      <c r="C61" s="60"/>
      <c r="D61" s="222" t="s">
        <v>542</v>
      </c>
      <c r="E61" s="223"/>
      <c r="F61" s="223"/>
      <c r="G61" s="223"/>
      <c r="H61" s="223"/>
      <c r="I61" s="223"/>
      <c r="J61" s="224"/>
      <c r="K61" s="59"/>
    </row>
    <row r="62" spans="2:11" ht="15.75" thickBot="1">
      <c r="B62" s="9"/>
      <c r="C62" s="87"/>
      <c r="D62" s="163" t="s">
        <v>543</v>
      </c>
      <c r="E62" s="88"/>
      <c r="F62" s="89"/>
      <c r="G62" s="90"/>
      <c r="H62" s="90"/>
      <c r="I62" s="90"/>
      <c r="J62" s="91"/>
      <c r="K62" s="59"/>
    </row>
    <row r="63" spans="2:11" ht="15.75" thickBot="1">
      <c r="B63" s="9"/>
      <c r="C63" s="61"/>
      <c r="D63" s="92"/>
      <c r="E63" s="93"/>
      <c r="F63" s="94"/>
      <c r="G63" s="95"/>
      <c r="H63" s="95"/>
      <c r="I63" s="95"/>
      <c r="J63" s="95"/>
      <c r="K63" s="59"/>
    </row>
    <row r="64" spans="2:11">
      <c r="B64" s="9"/>
      <c r="C64" s="4"/>
      <c r="D64" s="58" t="s">
        <v>447</v>
      </c>
      <c r="E64" s="6"/>
      <c r="F64" s="6"/>
      <c r="G64" s="6"/>
      <c r="H64" s="6"/>
      <c r="I64" s="6"/>
      <c r="J64" s="7"/>
      <c r="K64" s="59"/>
    </row>
    <row r="65" spans="2:11" ht="15.75" thickBot="1">
      <c r="B65" s="9"/>
      <c r="C65" s="60"/>
      <c r="D65" s="61"/>
      <c r="E65" s="61"/>
      <c r="F65" s="61"/>
      <c r="G65" s="61"/>
      <c r="H65" s="61"/>
      <c r="I65" s="61"/>
      <c r="J65" s="59"/>
      <c r="K65" s="59"/>
    </row>
    <row r="66" spans="2:11">
      <c r="B66" s="12"/>
      <c r="C66" s="62"/>
      <c r="D66" s="366" t="s">
        <v>434</v>
      </c>
      <c r="E66" s="367"/>
      <c r="F66" s="338" t="s">
        <v>435</v>
      </c>
      <c r="G66" s="338" t="s">
        <v>436</v>
      </c>
      <c r="H66" s="338" t="s">
        <v>437</v>
      </c>
      <c r="I66" s="338"/>
      <c r="J66" s="340"/>
      <c r="K66" s="17"/>
    </row>
    <row r="67" spans="2:11">
      <c r="B67" s="12"/>
      <c r="C67" s="62"/>
      <c r="D67" s="229" t="s">
        <v>438</v>
      </c>
      <c r="E67" s="230" t="s">
        <v>439</v>
      </c>
      <c r="F67" s="339"/>
      <c r="G67" s="339"/>
      <c r="H67" s="64" t="s">
        <v>444</v>
      </c>
      <c r="I67" s="64" t="s">
        <v>445</v>
      </c>
      <c r="J67" s="65" t="s">
        <v>446</v>
      </c>
      <c r="K67" s="17"/>
    </row>
    <row r="68" spans="2:11">
      <c r="B68" s="9"/>
      <c r="C68" s="60"/>
      <c r="D68" s="66"/>
      <c r="E68" s="67"/>
      <c r="F68" s="68"/>
      <c r="G68" s="77"/>
      <c r="H68" s="96"/>
      <c r="I68" s="96"/>
      <c r="J68" s="72"/>
      <c r="K68" s="10"/>
    </row>
    <row r="69" spans="2:11">
      <c r="B69" s="9"/>
      <c r="C69" s="60"/>
      <c r="D69" s="73"/>
      <c r="E69" s="74"/>
      <c r="F69" s="75"/>
      <c r="G69" s="97"/>
      <c r="H69" s="98"/>
      <c r="I69" s="98"/>
      <c r="J69" s="79"/>
      <c r="K69" s="10"/>
    </row>
    <row r="70" spans="2:11" ht="15.75" thickBot="1">
      <c r="B70" s="9"/>
      <c r="C70" s="60"/>
      <c r="D70" s="80"/>
      <c r="E70" s="81"/>
      <c r="F70" s="82"/>
      <c r="G70" s="99"/>
      <c r="H70" s="100"/>
      <c r="I70" s="100"/>
      <c r="J70" s="86"/>
      <c r="K70" s="10"/>
    </row>
    <row r="71" spans="2:11">
      <c r="B71" s="9"/>
      <c r="C71" s="60"/>
      <c r="D71" s="21" t="s">
        <v>440</v>
      </c>
      <c r="E71" s="93"/>
      <c r="F71" s="94"/>
      <c r="G71" s="95"/>
      <c r="H71" s="95"/>
      <c r="I71" s="95"/>
      <c r="J71" s="101"/>
      <c r="K71" s="59"/>
    </row>
    <row r="72" spans="2:11">
      <c r="B72" s="9"/>
      <c r="C72" s="60"/>
      <c r="D72" s="362" t="s">
        <v>546</v>
      </c>
      <c r="E72" s="362"/>
      <c r="F72" s="362"/>
      <c r="G72" s="362"/>
      <c r="H72" s="362"/>
      <c r="I72" s="362"/>
      <c r="J72" s="193"/>
      <c r="K72" s="59"/>
    </row>
    <row r="73" spans="2:11" ht="15.75" thickBot="1">
      <c r="B73" s="9"/>
      <c r="C73" s="60"/>
      <c r="D73" s="88" t="s">
        <v>547</v>
      </c>
      <c r="E73" s="231"/>
      <c r="F73" s="231"/>
      <c r="G73" s="231"/>
      <c r="H73" s="231"/>
      <c r="I73" s="231"/>
      <c r="J73" s="228"/>
      <c r="K73" s="59"/>
    </row>
    <row r="74" spans="2:11" ht="15.75" thickBot="1">
      <c r="B74" s="9"/>
      <c r="C74" s="103"/>
      <c r="D74" s="103"/>
      <c r="E74" s="103"/>
      <c r="F74" s="103"/>
      <c r="G74" s="103"/>
      <c r="H74" s="103"/>
      <c r="I74" s="103"/>
      <c r="J74" s="103"/>
      <c r="K74" s="59"/>
    </row>
    <row r="75" spans="2:11" ht="38.25">
      <c r="B75" s="104"/>
      <c r="C75" s="105"/>
      <c r="D75" s="106" t="s">
        <v>448</v>
      </c>
      <c r="E75" s="107"/>
      <c r="F75" s="107"/>
      <c r="G75" s="108"/>
      <c r="H75" s="227" t="s">
        <v>449</v>
      </c>
      <c r="I75" s="227" t="s">
        <v>450</v>
      </c>
      <c r="J75" s="110" t="s">
        <v>451</v>
      </c>
      <c r="K75" s="111"/>
    </row>
    <row r="76" spans="2:11">
      <c r="B76" s="104"/>
      <c r="C76" s="104"/>
      <c r="D76" s="113" t="s">
        <v>452</v>
      </c>
      <c r="E76" s="114"/>
      <c r="F76" s="114"/>
      <c r="G76" s="114"/>
      <c r="H76" s="115"/>
      <c r="I76" s="115"/>
      <c r="J76" s="116"/>
      <c r="K76" s="111"/>
    </row>
    <row r="77" spans="2:11">
      <c r="B77" s="104"/>
      <c r="C77" s="104"/>
      <c r="D77" s="113" t="s">
        <v>453</v>
      </c>
      <c r="E77" s="114"/>
      <c r="F77" s="114"/>
      <c r="G77" s="114"/>
      <c r="H77" s="115"/>
      <c r="I77" s="115"/>
      <c r="J77" s="116"/>
      <c r="K77" s="111"/>
    </row>
    <row r="78" spans="2:11">
      <c r="B78" s="104"/>
      <c r="C78" s="104"/>
      <c r="D78" s="117" t="s">
        <v>454</v>
      </c>
      <c r="E78" s="118"/>
      <c r="F78" s="118"/>
      <c r="G78" s="118"/>
      <c r="H78" s="115"/>
      <c r="I78" s="115">
        <v>400393.45</v>
      </c>
      <c r="J78" s="115">
        <v>400393.45</v>
      </c>
      <c r="K78" s="111"/>
    </row>
    <row r="79" spans="2:11">
      <c r="B79" s="104"/>
      <c r="C79" s="104"/>
      <c r="D79" s="113" t="s">
        <v>455</v>
      </c>
      <c r="E79" s="114"/>
      <c r="F79" s="114"/>
      <c r="G79" s="114"/>
      <c r="H79" s="115"/>
      <c r="I79" s="115">
        <v>62500</v>
      </c>
      <c r="J79" s="116">
        <v>62500</v>
      </c>
      <c r="K79" s="111"/>
    </row>
    <row r="80" spans="2:11">
      <c r="B80" s="104"/>
      <c r="C80" s="104"/>
      <c r="D80" s="113" t="s">
        <v>456</v>
      </c>
      <c r="E80" s="114"/>
      <c r="F80" s="114"/>
      <c r="G80" s="114"/>
      <c r="H80" s="115"/>
      <c r="I80" s="115">
        <v>3125</v>
      </c>
      <c r="J80" s="116">
        <v>3125</v>
      </c>
      <c r="K80" s="111"/>
    </row>
    <row r="81" spans="2:11">
      <c r="B81" s="104"/>
      <c r="C81" s="104"/>
      <c r="D81" s="117" t="s">
        <v>457</v>
      </c>
      <c r="E81" s="118"/>
      <c r="F81" s="118"/>
      <c r="G81" s="118"/>
      <c r="H81" s="115"/>
      <c r="I81" s="115">
        <v>12500</v>
      </c>
      <c r="J81" s="116">
        <v>12500</v>
      </c>
      <c r="K81" s="111"/>
    </row>
    <row r="82" spans="2:11">
      <c r="B82" s="104"/>
      <c r="C82" s="104"/>
      <c r="D82" s="117" t="s">
        <v>458</v>
      </c>
      <c r="E82" s="118"/>
      <c r="F82" s="118"/>
      <c r="G82" s="118"/>
      <c r="H82" s="115"/>
      <c r="I82" s="115"/>
      <c r="J82" s="116"/>
      <c r="K82" s="111"/>
    </row>
    <row r="83" spans="2:11">
      <c r="B83" s="104"/>
      <c r="C83" s="104"/>
      <c r="D83" s="117" t="s">
        <v>459</v>
      </c>
      <c r="E83" s="118"/>
      <c r="F83" s="118"/>
      <c r="G83" s="118"/>
      <c r="H83" s="115"/>
      <c r="I83" s="115"/>
      <c r="J83" s="116"/>
      <c r="K83" s="111"/>
    </row>
    <row r="84" spans="2:11">
      <c r="B84" s="104"/>
      <c r="C84" s="104"/>
      <c r="D84" s="117" t="s">
        <v>460</v>
      </c>
      <c r="E84" s="118"/>
      <c r="F84" s="118"/>
      <c r="G84" s="118"/>
      <c r="H84" s="115"/>
      <c r="I84" s="115"/>
      <c r="J84" s="116"/>
      <c r="K84" s="111"/>
    </row>
    <row r="85" spans="2:11">
      <c r="B85" s="104"/>
      <c r="C85" s="104"/>
      <c r="D85" s="117" t="s">
        <v>461</v>
      </c>
      <c r="E85" s="118"/>
      <c r="F85" s="118"/>
      <c r="G85" s="118"/>
      <c r="H85" s="119"/>
      <c r="I85" s="115"/>
      <c r="J85" s="116"/>
      <c r="K85" s="111"/>
    </row>
    <row r="86" spans="2:11">
      <c r="B86" s="104"/>
      <c r="C86" s="104"/>
      <c r="D86" s="117" t="s">
        <v>462</v>
      </c>
      <c r="E86" s="118"/>
      <c r="F86" s="118"/>
      <c r="G86" s="118"/>
      <c r="H86" s="119"/>
      <c r="I86" s="115"/>
      <c r="J86" s="116"/>
      <c r="K86" s="111"/>
    </row>
    <row r="87" spans="2:11">
      <c r="B87" s="104"/>
      <c r="C87" s="104"/>
      <c r="D87" s="120" t="s">
        <v>3</v>
      </c>
      <c r="E87" s="20"/>
      <c r="F87" s="20"/>
      <c r="G87" s="20"/>
      <c r="H87" s="121"/>
      <c r="I87" s="121"/>
      <c r="J87" s="121"/>
      <c r="K87" s="111"/>
    </row>
    <row r="88" spans="2:11" ht="15.75" thickBot="1">
      <c r="B88" s="104"/>
      <c r="C88" s="122"/>
      <c r="D88" s="123" t="s">
        <v>463</v>
      </c>
      <c r="E88" s="124"/>
      <c r="F88" s="124"/>
      <c r="G88" s="124"/>
      <c r="H88" s="125"/>
      <c r="I88" s="239">
        <f>SUM(I78:I87)</f>
        <v>478518.45</v>
      </c>
      <c r="J88" s="240">
        <f>SUM(J78:J87)</f>
        <v>478518.45</v>
      </c>
      <c r="K88" s="111"/>
    </row>
    <row r="89" spans="2:11" ht="15.75" thickBot="1">
      <c r="B89" s="9"/>
      <c r="C89" s="21"/>
      <c r="D89" s="21"/>
      <c r="E89" s="21"/>
      <c r="F89" s="21"/>
      <c r="G89" s="21"/>
      <c r="H89" s="21"/>
      <c r="I89" s="21"/>
      <c r="J89" s="21"/>
      <c r="K89" s="10"/>
    </row>
    <row r="90" spans="2:11">
      <c r="B90" s="62"/>
      <c r="C90" s="127"/>
      <c r="D90" s="58" t="s">
        <v>464</v>
      </c>
      <c r="E90" s="128"/>
      <c r="F90" s="128"/>
      <c r="G90" s="58"/>
      <c r="H90" s="58"/>
      <c r="I90" s="58"/>
      <c r="J90" s="129"/>
      <c r="K90" s="130"/>
    </row>
    <row r="91" spans="2:11">
      <c r="B91" s="133"/>
      <c r="C91" s="133"/>
      <c r="D91" s="134"/>
      <c r="E91" s="223"/>
      <c r="F91" s="223"/>
      <c r="G91" s="223"/>
      <c r="H91" s="223"/>
      <c r="I91" s="223"/>
      <c r="J91" s="225" t="s">
        <v>437</v>
      </c>
      <c r="K91" s="137"/>
    </row>
    <row r="92" spans="2:11">
      <c r="B92" s="133"/>
      <c r="C92" s="133"/>
      <c r="D92" s="139" t="s">
        <v>465</v>
      </c>
      <c r="E92" s="140"/>
      <c r="F92" s="140"/>
      <c r="G92" s="140"/>
      <c r="H92" s="140"/>
      <c r="I92" s="141"/>
      <c r="J92" s="116">
        <v>63802.46</v>
      </c>
      <c r="K92" s="137"/>
    </row>
    <row r="93" spans="2:11">
      <c r="B93" s="133"/>
      <c r="C93" s="133"/>
      <c r="D93" s="142" t="s">
        <v>466</v>
      </c>
      <c r="E93" s="140"/>
      <c r="F93" s="140"/>
      <c r="G93" s="140"/>
      <c r="H93" s="140"/>
      <c r="I93" s="140"/>
      <c r="J93" s="116"/>
      <c r="K93" s="137"/>
    </row>
    <row r="94" spans="2:11">
      <c r="B94" s="133"/>
      <c r="C94" s="133"/>
      <c r="D94" s="143" t="s">
        <v>3</v>
      </c>
      <c r="E94" s="140"/>
      <c r="F94" s="140"/>
      <c r="G94" s="140"/>
      <c r="H94" s="140"/>
      <c r="I94" s="140"/>
      <c r="J94" s="116">
        <f>SUM(J92:J93)</f>
        <v>63802.46</v>
      </c>
      <c r="K94" s="137"/>
    </row>
    <row r="95" spans="2:11" ht="15.75" thickBot="1">
      <c r="B95" s="133"/>
      <c r="C95" s="144"/>
      <c r="D95" s="123" t="s">
        <v>467</v>
      </c>
      <c r="E95" s="123"/>
      <c r="F95" s="145"/>
      <c r="G95" s="145"/>
      <c r="H95" s="125"/>
      <c r="I95" s="125"/>
      <c r="J95" s="146"/>
      <c r="K95" s="137"/>
    </row>
    <row r="96" spans="2:11" ht="15.75" thickBot="1">
      <c r="B96" s="60"/>
      <c r="C96" s="61"/>
      <c r="D96" s="61"/>
      <c r="E96" s="61"/>
      <c r="F96" s="61"/>
      <c r="G96" s="61"/>
      <c r="H96" s="61"/>
      <c r="I96" s="61"/>
      <c r="J96" s="61"/>
      <c r="K96" s="59"/>
    </row>
    <row r="97" spans="2:11">
      <c r="B97" s="60"/>
      <c r="C97" s="4"/>
      <c r="D97" s="23" t="s">
        <v>468</v>
      </c>
      <c r="E97" s="6"/>
      <c r="F97" s="6"/>
      <c r="G97" s="6"/>
      <c r="H97" s="354" t="s">
        <v>437</v>
      </c>
      <c r="I97" s="355"/>
      <c r="J97" s="356"/>
      <c r="K97" s="59"/>
    </row>
    <row r="98" spans="2:11">
      <c r="B98" s="60"/>
      <c r="C98" s="60"/>
      <c r="D98" s="233" t="s">
        <v>469</v>
      </c>
      <c r="E98" s="148"/>
      <c r="F98" s="233"/>
      <c r="G98" s="149" t="s">
        <v>470</v>
      </c>
      <c r="H98" s="64" t="s">
        <v>444</v>
      </c>
      <c r="I98" s="64" t="s">
        <v>445</v>
      </c>
      <c r="J98" s="65" t="s">
        <v>446</v>
      </c>
      <c r="K98" s="59"/>
    </row>
    <row r="99" spans="2:11">
      <c r="B99" s="150"/>
      <c r="C99" s="150"/>
      <c r="D99" s="151" t="s">
        <v>471</v>
      </c>
      <c r="E99" s="233"/>
      <c r="F99" s="151"/>
      <c r="G99" s="301">
        <v>1</v>
      </c>
      <c r="H99" s="121">
        <v>1347802.09</v>
      </c>
      <c r="I99" s="152"/>
      <c r="J99" s="153"/>
      <c r="K99" s="154"/>
    </row>
    <row r="100" spans="2:11">
      <c r="B100" s="133"/>
      <c r="C100" s="133"/>
      <c r="D100" s="151" t="s">
        <v>472</v>
      </c>
      <c r="E100" s="151"/>
      <c r="F100" s="151"/>
      <c r="G100" s="266">
        <v>2</v>
      </c>
      <c r="H100" s="305">
        <v>1300000</v>
      </c>
      <c r="I100" s="157"/>
      <c r="J100" s="158"/>
      <c r="K100" s="137"/>
    </row>
    <row r="101" spans="2:11">
      <c r="B101" s="133"/>
      <c r="C101" s="133"/>
      <c r="D101" s="151" t="s">
        <v>473</v>
      </c>
      <c r="E101" s="151"/>
      <c r="F101" s="151"/>
      <c r="G101" s="156"/>
      <c r="H101" s="156"/>
      <c r="I101" s="156"/>
      <c r="J101" s="116"/>
      <c r="K101" s="137"/>
    </row>
    <row r="102" spans="2:11">
      <c r="B102" s="133"/>
      <c r="C102" s="133"/>
      <c r="D102" s="151" t="s">
        <v>474</v>
      </c>
      <c r="E102" s="151"/>
      <c r="F102" s="151"/>
      <c r="G102" s="156"/>
      <c r="H102" s="156"/>
      <c r="I102" s="156"/>
      <c r="J102" s="116"/>
      <c r="K102" s="137"/>
    </row>
    <row r="103" spans="2:11">
      <c r="B103" s="133"/>
      <c r="C103" s="133"/>
      <c r="D103" s="159" t="s">
        <v>475</v>
      </c>
      <c r="E103" s="151"/>
      <c r="F103" s="151"/>
      <c r="G103" s="157"/>
      <c r="H103" s="237">
        <v>63802.46</v>
      </c>
      <c r="I103" s="157"/>
      <c r="J103" s="158"/>
      <c r="K103" s="137"/>
    </row>
    <row r="104" spans="2:11">
      <c r="B104" s="133"/>
      <c r="C104" s="133"/>
      <c r="D104" s="159" t="s">
        <v>476</v>
      </c>
      <c r="E104" s="151"/>
      <c r="F104" s="151"/>
      <c r="G104" s="157"/>
      <c r="H104" s="157"/>
      <c r="I104" s="156"/>
      <c r="J104" s="116">
        <v>478518.45</v>
      </c>
      <c r="K104" s="137"/>
    </row>
    <row r="105" spans="2:11">
      <c r="B105" s="133"/>
      <c r="C105" s="133"/>
      <c r="D105" s="159" t="s">
        <v>477</v>
      </c>
      <c r="E105" s="151"/>
      <c r="F105" s="151"/>
      <c r="G105" s="156"/>
      <c r="H105" s="157"/>
      <c r="I105" s="157"/>
      <c r="J105" s="116"/>
      <c r="K105" s="137"/>
    </row>
    <row r="106" spans="2:11">
      <c r="B106" s="133"/>
      <c r="C106" s="133"/>
      <c r="D106" s="160" t="s">
        <v>478</v>
      </c>
      <c r="E106" s="151"/>
      <c r="F106" s="160"/>
      <c r="G106" s="115"/>
      <c r="H106" s="268">
        <f>SUM(H99:H103)</f>
        <v>2711604.55</v>
      </c>
      <c r="I106" s="268">
        <f>I101+I102+I104</f>
        <v>0</v>
      </c>
      <c r="J106" s="236">
        <f>J101+J102+J104+J105</f>
        <v>478518.45</v>
      </c>
      <c r="K106" s="137"/>
    </row>
    <row r="107" spans="2:11" ht="15.75" thickBot="1">
      <c r="B107" s="133"/>
      <c r="C107" s="144"/>
      <c r="D107" s="161" t="s">
        <v>479</v>
      </c>
      <c r="E107" s="162"/>
      <c r="F107" s="161"/>
      <c r="G107" s="285">
        <v>3</v>
      </c>
      <c r="H107" s="357">
        <f>G106+H106+I106+J106</f>
        <v>3190123</v>
      </c>
      <c r="I107" s="358"/>
      <c r="J107" s="359"/>
      <c r="K107" s="137"/>
    </row>
    <row r="108" spans="2:11" ht="15.75" thickBot="1">
      <c r="B108" s="40"/>
      <c r="C108" s="41"/>
      <c r="D108" s="41"/>
      <c r="E108" s="41"/>
      <c r="F108" s="41"/>
      <c r="G108" s="41"/>
      <c r="H108" s="41"/>
      <c r="I108" s="41"/>
      <c r="J108" s="41"/>
      <c r="K108" s="42"/>
    </row>
  </sheetData>
  <mergeCells count="30">
    <mergeCell ref="H97:J97"/>
    <mergeCell ref="H107:J107"/>
    <mergeCell ref="D60:J60"/>
    <mergeCell ref="D66:E66"/>
    <mergeCell ref="F66:F67"/>
    <mergeCell ref="G66:G67"/>
    <mergeCell ref="H66:J66"/>
    <mergeCell ref="D72:I72"/>
    <mergeCell ref="E43:F43"/>
    <mergeCell ref="I43:J43"/>
    <mergeCell ref="D54:E54"/>
    <mergeCell ref="F54:F55"/>
    <mergeCell ref="G54:G55"/>
    <mergeCell ref="H54:J54"/>
    <mergeCell ref="E42:F42"/>
    <mergeCell ref="I42:J42"/>
    <mergeCell ref="E41:F41"/>
    <mergeCell ref="I41:J41"/>
    <mergeCell ref="C3:J5"/>
    <mergeCell ref="D15:E15"/>
    <mergeCell ref="F15:F16"/>
    <mergeCell ref="G15:G16"/>
    <mergeCell ref="H15:H16"/>
    <mergeCell ref="I15:I16"/>
    <mergeCell ref="J15:J16"/>
    <mergeCell ref="D39:F39"/>
    <mergeCell ref="G39:G40"/>
    <mergeCell ref="H39:H40"/>
    <mergeCell ref="I39:J40"/>
    <mergeCell ref="E40:F40"/>
  </mergeCells>
  <pageMargins left="0.27" right="0.23" top="0.34" bottom="0.36" header="0.22" footer="0.2"/>
  <pageSetup paperSize="9" scale="5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K108"/>
  <sheetViews>
    <sheetView topLeftCell="A85" workbookViewId="0">
      <selection activeCell="E17" sqref="E17"/>
    </sheetView>
  </sheetViews>
  <sheetFormatPr defaultRowHeight="15"/>
  <cols>
    <col min="2" max="2" width="0.140625" customWidth="1"/>
    <col min="3" max="3" width="2.42578125" hidden="1" customWidth="1"/>
    <col min="4" max="4" width="22.7109375" customWidth="1"/>
    <col min="5" max="5" width="26.140625" customWidth="1"/>
    <col min="6" max="6" width="27" customWidth="1"/>
    <col min="7" max="7" width="25.85546875" customWidth="1"/>
    <col min="8" max="8" width="20.140625" customWidth="1"/>
    <col min="9" max="9" width="21.7109375" customWidth="1"/>
    <col min="10" max="10" width="22.42578125" customWidth="1"/>
    <col min="11" max="11" width="1.14062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31" t="s">
        <v>426</v>
      </c>
      <c r="D3" s="331"/>
      <c r="E3" s="331"/>
      <c r="F3" s="331"/>
      <c r="G3" s="331"/>
      <c r="H3" s="331"/>
      <c r="I3" s="331"/>
      <c r="J3" s="331"/>
      <c r="K3" s="10"/>
    </row>
    <row r="4" spans="2:11">
      <c r="B4" s="9"/>
      <c r="C4" s="331"/>
      <c r="D4" s="331"/>
      <c r="E4" s="331"/>
      <c r="F4" s="331"/>
      <c r="G4" s="331"/>
      <c r="H4" s="331"/>
      <c r="I4" s="331"/>
      <c r="J4" s="331"/>
      <c r="K4" s="10"/>
    </row>
    <row r="5" spans="2:11">
      <c r="B5" s="9"/>
      <c r="C5" s="331"/>
      <c r="D5" s="331"/>
      <c r="E5" s="331"/>
      <c r="F5" s="331"/>
      <c r="G5" s="331"/>
      <c r="H5" s="331"/>
      <c r="I5" s="331"/>
      <c r="J5" s="331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11</v>
      </c>
      <c r="F8" s="13"/>
      <c r="G8" s="16" t="s">
        <v>428</v>
      </c>
      <c r="H8" s="19" t="s">
        <v>564</v>
      </c>
      <c r="I8" s="16"/>
      <c r="J8" s="13"/>
      <c r="K8" s="17"/>
    </row>
    <row r="9" spans="2:11">
      <c r="B9" s="12"/>
      <c r="C9" s="13" t="s">
        <v>513</v>
      </c>
      <c r="D9" s="13"/>
      <c r="E9" s="235">
        <v>1921104</v>
      </c>
      <c r="F9" s="13" t="s">
        <v>429</v>
      </c>
      <c r="G9" s="16" t="s">
        <v>430</v>
      </c>
      <c r="H9" s="20" t="s">
        <v>565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431</v>
      </c>
      <c r="H10" s="20">
        <v>416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5890069674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433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32" t="s">
        <v>434</v>
      </c>
      <c r="E15" s="333"/>
      <c r="F15" s="334" t="s">
        <v>518</v>
      </c>
      <c r="G15" s="334" t="s">
        <v>481</v>
      </c>
      <c r="H15" s="336" t="s">
        <v>482</v>
      </c>
      <c r="I15" s="336" t="s">
        <v>519</v>
      </c>
      <c r="J15" s="360" t="s">
        <v>437</v>
      </c>
      <c r="K15" s="10"/>
    </row>
    <row r="16" spans="2:11" ht="25.5">
      <c r="B16" s="9"/>
      <c r="C16" s="9"/>
      <c r="D16" s="232" t="s">
        <v>521</v>
      </c>
      <c r="E16" s="182" t="s">
        <v>522</v>
      </c>
      <c r="F16" s="335"/>
      <c r="G16" s="335"/>
      <c r="H16" s="337"/>
      <c r="I16" s="337"/>
      <c r="J16" s="361"/>
      <c r="K16" s="10"/>
    </row>
    <row r="17" spans="2:11" ht="26.25">
      <c r="B17" s="9"/>
      <c r="C17" s="9"/>
      <c r="D17" s="269" t="s">
        <v>583</v>
      </c>
      <c r="E17" s="269" t="s">
        <v>584</v>
      </c>
      <c r="F17" s="284">
        <v>1050</v>
      </c>
      <c r="G17" s="279" t="s">
        <v>587</v>
      </c>
      <c r="H17" s="280" t="s">
        <v>589</v>
      </c>
      <c r="I17" s="270" t="s">
        <v>590</v>
      </c>
      <c r="J17" s="278">
        <v>794516.32</v>
      </c>
      <c r="K17" s="10"/>
    </row>
    <row r="18" spans="2:11">
      <c r="B18" s="9"/>
      <c r="C18" s="9"/>
      <c r="D18" s="271" t="s">
        <v>585</v>
      </c>
      <c r="E18" s="271" t="s">
        <v>586</v>
      </c>
      <c r="F18" s="308">
        <v>209</v>
      </c>
      <c r="G18" s="281" t="s">
        <v>591</v>
      </c>
      <c r="H18" s="280" t="s">
        <v>592</v>
      </c>
      <c r="I18" s="270" t="s">
        <v>593</v>
      </c>
      <c r="J18" s="277">
        <v>800000</v>
      </c>
      <c r="K18" s="10"/>
    </row>
    <row r="19" spans="2:11" ht="15.75" thickBot="1">
      <c r="B19" s="9"/>
      <c r="C19" s="9"/>
      <c r="D19" s="272" t="s">
        <v>588</v>
      </c>
      <c r="E19" s="273">
        <v>2</v>
      </c>
      <c r="F19" s="273">
        <f>SUM(F17:F18)</f>
        <v>1259</v>
      </c>
      <c r="G19" s="274"/>
      <c r="H19" s="275"/>
      <c r="I19" s="275"/>
      <c r="J19" s="276">
        <f>SUM(J17:J18)</f>
        <v>1594516.3199999998</v>
      </c>
      <c r="K19" s="10"/>
    </row>
    <row r="20" spans="2:11">
      <c r="B20" s="9"/>
      <c r="C20" s="9"/>
      <c r="D20" s="3" t="s">
        <v>520</v>
      </c>
      <c r="E20" s="21"/>
      <c r="F20" s="21"/>
      <c r="G20" s="21"/>
      <c r="H20" s="21"/>
      <c r="I20" s="21"/>
      <c r="J20" s="10"/>
      <c r="K20" s="10"/>
    </row>
    <row r="21" spans="2:11">
      <c r="B21" s="9"/>
      <c r="C21" s="9"/>
      <c r="D21" s="3" t="s">
        <v>540</v>
      </c>
      <c r="E21" s="37"/>
      <c r="F21" s="37"/>
      <c r="G21" s="37"/>
      <c r="H21" s="37"/>
      <c r="I21" s="37"/>
      <c r="J21" s="38"/>
      <c r="K21" s="10"/>
    </row>
    <row r="22" spans="2:11">
      <c r="B22" s="9"/>
      <c r="C22" s="9"/>
      <c r="D22" s="183" t="s">
        <v>523</v>
      </c>
      <c r="E22" s="37"/>
      <c r="F22" s="37"/>
      <c r="G22" s="37"/>
      <c r="H22" s="37"/>
      <c r="I22" s="37"/>
      <c r="J22" s="38"/>
      <c r="K22" s="10"/>
    </row>
    <row r="23" spans="2:11">
      <c r="B23" s="9"/>
      <c r="C23" s="9"/>
      <c r="D23" s="21" t="s">
        <v>524</v>
      </c>
      <c r="E23" s="37"/>
      <c r="F23" s="37"/>
      <c r="G23" s="37"/>
      <c r="H23" s="37"/>
      <c r="I23" s="37"/>
      <c r="J23" s="38"/>
      <c r="K23" s="10"/>
    </row>
    <row r="24" spans="2:11">
      <c r="B24" s="9"/>
      <c r="C24" s="9"/>
      <c r="D24" s="39" t="s">
        <v>511</v>
      </c>
      <c r="E24" s="37"/>
      <c r="F24" s="37"/>
      <c r="G24" s="37"/>
      <c r="H24" s="37"/>
      <c r="I24" s="37"/>
      <c r="J24" s="38"/>
      <c r="K24" s="10"/>
    </row>
    <row r="25" spans="2:11">
      <c r="B25" s="9"/>
      <c r="C25" s="9"/>
      <c r="D25" s="39" t="s">
        <v>534</v>
      </c>
      <c r="E25" s="37"/>
      <c r="F25" s="37"/>
      <c r="G25" s="37"/>
      <c r="H25" s="37"/>
      <c r="I25" s="37"/>
      <c r="J25" s="38"/>
      <c r="K25" s="10"/>
    </row>
    <row r="26" spans="2:11">
      <c r="B26" s="9"/>
      <c r="C26" s="9"/>
      <c r="D26" s="21" t="s">
        <v>525</v>
      </c>
      <c r="E26" s="37"/>
      <c r="F26" s="37"/>
      <c r="G26" s="37"/>
      <c r="H26" s="37"/>
      <c r="I26" s="37"/>
      <c r="J26" s="38"/>
      <c r="K26" s="10"/>
    </row>
    <row r="27" spans="2:11">
      <c r="B27" s="9"/>
      <c r="C27" s="9"/>
      <c r="D27" s="21" t="s">
        <v>526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21" t="s">
        <v>527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21" t="s">
        <v>528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529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530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531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535</v>
      </c>
      <c r="E33" s="37"/>
      <c r="F33" s="37"/>
      <c r="G33" s="37"/>
      <c r="H33" s="37"/>
      <c r="I33" s="37"/>
      <c r="J33" s="38"/>
      <c r="K33" s="10"/>
    </row>
    <row r="34" spans="2:11" ht="15.75" thickBot="1">
      <c r="B34" s="9"/>
      <c r="C34" s="40"/>
      <c r="D34" s="41"/>
      <c r="E34" s="41"/>
      <c r="F34" s="41"/>
      <c r="G34" s="41"/>
      <c r="H34" s="41"/>
      <c r="I34" s="41"/>
      <c r="J34" s="42"/>
      <c r="K34" s="10"/>
    </row>
    <row r="35" spans="2:11">
      <c r="B35" s="9"/>
      <c r="C35" s="21"/>
      <c r="D35" s="21"/>
      <c r="E35" s="21"/>
      <c r="F35" s="21"/>
      <c r="G35" s="21"/>
      <c r="H35" s="21"/>
      <c r="I35" s="21"/>
      <c r="J35" s="21"/>
      <c r="K35" s="10"/>
    </row>
    <row r="36" spans="2:11" ht="15.75" thickBot="1">
      <c r="B36" s="9"/>
      <c r="C36" s="21"/>
      <c r="D36" s="21"/>
      <c r="E36" s="21"/>
      <c r="F36" s="21"/>
      <c r="G36" s="21"/>
      <c r="H36" s="21"/>
      <c r="I36" s="21"/>
      <c r="J36" s="21"/>
      <c r="K36" s="10"/>
    </row>
    <row r="37" spans="2:11">
      <c r="B37" s="9"/>
      <c r="C37" s="22"/>
      <c r="D37" s="23" t="s">
        <v>441</v>
      </c>
      <c r="E37" s="24"/>
      <c r="F37" s="24"/>
      <c r="G37" s="24"/>
      <c r="H37" s="24"/>
      <c r="I37" s="24"/>
      <c r="J37" s="25"/>
      <c r="K37" s="10"/>
    </row>
    <row r="38" spans="2:11" ht="15.75" thickBot="1">
      <c r="B38" s="9"/>
      <c r="C38" s="9"/>
      <c r="D38" s="13"/>
      <c r="E38" s="21"/>
      <c r="F38" s="21"/>
      <c r="G38" s="21"/>
      <c r="H38" s="21"/>
      <c r="I38" s="21"/>
      <c r="J38" s="10"/>
      <c r="K38" s="10"/>
    </row>
    <row r="39" spans="2:11">
      <c r="B39" s="9"/>
      <c r="C39" s="9"/>
      <c r="D39" s="341" t="s">
        <v>434</v>
      </c>
      <c r="E39" s="342"/>
      <c r="F39" s="343"/>
      <c r="G39" s="338" t="s">
        <v>435</v>
      </c>
      <c r="H39" s="338" t="s">
        <v>436</v>
      </c>
      <c r="I39" s="344" t="s">
        <v>437</v>
      </c>
      <c r="J39" s="345"/>
      <c r="K39" s="10"/>
    </row>
    <row r="40" spans="2:11">
      <c r="B40" s="9"/>
      <c r="C40" s="9"/>
      <c r="D40" s="229" t="s">
        <v>438</v>
      </c>
      <c r="E40" s="348" t="s">
        <v>439</v>
      </c>
      <c r="F40" s="349"/>
      <c r="G40" s="339"/>
      <c r="H40" s="339"/>
      <c r="I40" s="346"/>
      <c r="J40" s="347"/>
      <c r="K40" s="10"/>
    </row>
    <row r="41" spans="2:11">
      <c r="B41" s="9"/>
      <c r="C41" s="9"/>
      <c r="D41" s="27"/>
      <c r="E41" s="380"/>
      <c r="F41" s="381"/>
      <c r="G41" s="43"/>
      <c r="H41" s="44"/>
      <c r="I41" s="382"/>
      <c r="J41" s="383"/>
      <c r="K41" s="10"/>
    </row>
    <row r="42" spans="2:11">
      <c r="B42" s="9"/>
      <c r="C42" s="9"/>
      <c r="D42" s="30"/>
      <c r="E42" s="33"/>
      <c r="F42" s="45"/>
      <c r="G42" s="46"/>
      <c r="H42" s="47"/>
      <c r="I42" s="48"/>
      <c r="J42" s="49"/>
      <c r="K42" s="10"/>
    </row>
    <row r="43" spans="2:11" ht="15.75" thickBot="1">
      <c r="B43" s="9"/>
      <c r="C43" s="9"/>
      <c r="D43" s="34"/>
      <c r="E43" s="384"/>
      <c r="F43" s="385"/>
      <c r="G43" s="50"/>
      <c r="H43" s="51"/>
      <c r="I43" s="384"/>
      <c r="J43" s="386"/>
      <c r="K43" s="10"/>
    </row>
    <row r="44" spans="2:11">
      <c r="B44" s="9"/>
      <c r="C44" s="9"/>
      <c r="D44" s="21" t="s">
        <v>442</v>
      </c>
      <c r="E44" s="37"/>
      <c r="F44" s="37"/>
      <c r="G44" s="37"/>
      <c r="H44" s="37"/>
      <c r="I44" s="37"/>
      <c r="J44" s="38"/>
      <c r="K44" s="10"/>
    </row>
    <row r="45" spans="2:11">
      <c r="B45" s="9"/>
      <c r="C45" s="9"/>
      <c r="D45" s="39" t="s">
        <v>536</v>
      </c>
      <c r="E45" s="37"/>
      <c r="F45" s="37"/>
      <c r="G45" s="37"/>
      <c r="H45" s="37"/>
      <c r="I45" s="37"/>
      <c r="J45" s="38"/>
      <c r="K45" s="10"/>
    </row>
    <row r="46" spans="2:11">
      <c r="B46" s="9"/>
      <c r="C46" s="9"/>
      <c r="D46" s="21" t="s">
        <v>537</v>
      </c>
      <c r="E46" s="39"/>
      <c r="F46" s="52"/>
      <c r="G46" s="53"/>
      <c r="H46" s="53"/>
      <c r="I46" s="53"/>
      <c r="J46" s="54"/>
      <c r="K46" s="10"/>
    </row>
    <row r="47" spans="2:11">
      <c r="B47" s="9"/>
      <c r="C47" s="9"/>
      <c r="D47" s="39" t="s">
        <v>538</v>
      </c>
      <c r="E47" s="39"/>
      <c r="F47" s="52"/>
      <c r="G47" s="53"/>
      <c r="H47" s="53"/>
      <c r="I47" s="53"/>
      <c r="J47" s="54"/>
      <c r="K47" s="10"/>
    </row>
    <row r="48" spans="2:11">
      <c r="B48" s="9"/>
      <c r="C48" s="9"/>
      <c r="D48" s="39" t="s">
        <v>539</v>
      </c>
      <c r="E48" s="37"/>
      <c r="F48" s="37"/>
      <c r="G48" s="37"/>
      <c r="H48" s="37"/>
      <c r="I48" s="37"/>
      <c r="J48" s="38"/>
      <c r="K48" s="10"/>
    </row>
    <row r="49" spans="2:11">
      <c r="B49" s="9"/>
      <c r="C49" s="9"/>
      <c r="D49" s="39" t="s">
        <v>544</v>
      </c>
      <c r="E49" s="37"/>
      <c r="F49" s="37"/>
      <c r="G49" s="37"/>
      <c r="H49" s="37"/>
      <c r="I49" s="37"/>
      <c r="J49" s="38"/>
      <c r="K49" s="10"/>
    </row>
    <row r="50" spans="2:11" ht="15.75" thickBot="1">
      <c r="B50" s="9"/>
      <c r="C50" s="40"/>
      <c r="D50" s="41" t="s">
        <v>545</v>
      </c>
      <c r="E50" s="56"/>
      <c r="F50" s="56"/>
      <c r="G50" s="56"/>
      <c r="H50" s="56"/>
      <c r="I50" s="56"/>
      <c r="J50" s="57"/>
      <c r="K50" s="10"/>
    </row>
    <row r="51" spans="2:11" ht="15.75" thickBot="1">
      <c r="B51" s="9"/>
      <c r="C51" s="21"/>
      <c r="D51" s="21"/>
      <c r="E51" s="21"/>
      <c r="F51" s="21"/>
      <c r="G51" s="21"/>
      <c r="H51" s="21"/>
      <c r="I51" s="21"/>
      <c r="J51" s="21"/>
      <c r="K51" s="10"/>
    </row>
    <row r="52" spans="2:11">
      <c r="B52" s="9"/>
      <c r="C52" s="4"/>
      <c r="D52" s="58" t="s">
        <v>443</v>
      </c>
      <c r="E52" s="6"/>
      <c r="F52" s="6"/>
      <c r="G52" s="6"/>
      <c r="H52" s="6"/>
      <c r="I52" s="6"/>
      <c r="J52" s="7"/>
      <c r="K52" s="59"/>
    </row>
    <row r="53" spans="2:11" ht="15.75" thickBot="1">
      <c r="B53" s="9"/>
      <c r="C53" s="60"/>
      <c r="D53" s="61"/>
      <c r="E53" s="61"/>
      <c r="F53" s="61"/>
      <c r="G53" s="61"/>
      <c r="H53" s="61"/>
      <c r="I53" s="61"/>
      <c r="J53" s="59"/>
      <c r="K53" s="59"/>
    </row>
    <row r="54" spans="2:11">
      <c r="B54" s="12"/>
      <c r="C54" s="62"/>
      <c r="D54" s="366" t="s">
        <v>434</v>
      </c>
      <c r="E54" s="367"/>
      <c r="F54" s="338" t="s">
        <v>435</v>
      </c>
      <c r="G54" s="338" t="s">
        <v>436</v>
      </c>
      <c r="H54" s="338" t="s">
        <v>437</v>
      </c>
      <c r="I54" s="338"/>
      <c r="J54" s="340"/>
      <c r="K54" s="17"/>
    </row>
    <row r="55" spans="2:11">
      <c r="B55" s="12"/>
      <c r="C55" s="62"/>
      <c r="D55" s="229" t="s">
        <v>438</v>
      </c>
      <c r="E55" s="230" t="s">
        <v>439</v>
      </c>
      <c r="F55" s="339"/>
      <c r="G55" s="339"/>
      <c r="H55" s="64" t="s">
        <v>444</v>
      </c>
      <c r="I55" s="64" t="s">
        <v>445</v>
      </c>
      <c r="J55" s="65" t="s">
        <v>446</v>
      </c>
      <c r="K55" s="17"/>
    </row>
    <row r="56" spans="2:11">
      <c r="B56" s="9"/>
      <c r="C56" s="60"/>
      <c r="D56" s="66"/>
      <c r="E56" s="67"/>
      <c r="F56" s="68"/>
      <c r="G56" s="69"/>
      <c r="H56" s="70"/>
      <c r="I56" s="71"/>
      <c r="J56" s="72"/>
      <c r="K56" s="10"/>
    </row>
    <row r="57" spans="2:11">
      <c r="B57" s="9"/>
      <c r="C57" s="60"/>
      <c r="D57" s="73"/>
      <c r="E57" s="74"/>
      <c r="F57" s="75"/>
      <c r="G57" s="76"/>
      <c r="H57" s="77"/>
      <c r="I57" s="78"/>
      <c r="J57" s="79"/>
      <c r="K57" s="10"/>
    </row>
    <row r="58" spans="2:11" ht="15.75" thickBot="1">
      <c r="B58" s="9"/>
      <c r="C58" s="60"/>
      <c r="D58" s="80"/>
      <c r="E58" s="81"/>
      <c r="F58" s="82"/>
      <c r="G58" s="83"/>
      <c r="H58" s="84"/>
      <c r="I58" s="85"/>
      <c r="J58" s="86"/>
      <c r="K58" s="10"/>
    </row>
    <row r="59" spans="2:11">
      <c r="B59" s="9"/>
      <c r="C59" s="60"/>
      <c r="D59" s="195" t="s">
        <v>440</v>
      </c>
      <c r="E59" s="196"/>
      <c r="F59" s="197"/>
      <c r="G59" s="198"/>
      <c r="H59" s="198"/>
      <c r="I59" s="199"/>
      <c r="J59" s="7"/>
      <c r="K59" s="10"/>
    </row>
    <row r="60" spans="2:11">
      <c r="B60" s="9"/>
      <c r="C60" s="60"/>
      <c r="D60" s="363" t="s">
        <v>541</v>
      </c>
      <c r="E60" s="364"/>
      <c r="F60" s="364"/>
      <c r="G60" s="364"/>
      <c r="H60" s="364"/>
      <c r="I60" s="364"/>
      <c r="J60" s="365"/>
      <c r="K60" s="59"/>
    </row>
    <row r="61" spans="2:11">
      <c r="B61" s="9"/>
      <c r="C61" s="60"/>
      <c r="D61" s="222" t="s">
        <v>542</v>
      </c>
      <c r="E61" s="223"/>
      <c r="F61" s="223"/>
      <c r="G61" s="223"/>
      <c r="H61" s="223"/>
      <c r="I61" s="223"/>
      <c r="J61" s="224"/>
      <c r="K61" s="59"/>
    </row>
    <row r="62" spans="2:11" ht="15.75" thickBot="1">
      <c r="B62" s="9"/>
      <c r="C62" s="87"/>
      <c r="D62" s="163" t="s">
        <v>543</v>
      </c>
      <c r="E62" s="88"/>
      <c r="F62" s="89"/>
      <c r="G62" s="90"/>
      <c r="H62" s="90"/>
      <c r="I62" s="90"/>
      <c r="J62" s="91"/>
      <c r="K62" s="59"/>
    </row>
    <row r="63" spans="2:11" ht="15.75" thickBot="1">
      <c r="B63" s="9"/>
      <c r="C63" s="61"/>
      <c r="D63" s="92"/>
      <c r="E63" s="93"/>
      <c r="F63" s="94"/>
      <c r="G63" s="95"/>
      <c r="H63" s="95"/>
      <c r="I63" s="95"/>
      <c r="J63" s="95"/>
      <c r="K63" s="59"/>
    </row>
    <row r="64" spans="2:11">
      <c r="B64" s="9"/>
      <c r="C64" s="4"/>
      <c r="D64" s="58" t="s">
        <v>447</v>
      </c>
      <c r="E64" s="6"/>
      <c r="F64" s="6"/>
      <c r="G64" s="6"/>
      <c r="H64" s="6"/>
      <c r="I64" s="6"/>
      <c r="J64" s="7"/>
      <c r="K64" s="59"/>
    </row>
    <row r="65" spans="2:11" ht="15.75" thickBot="1">
      <c r="B65" s="9"/>
      <c r="C65" s="60"/>
      <c r="D65" s="61"/>
      <c r="E65" s="61"/>
      <c r="F65" s="61"/>
      <c r="G65" s="61"/>
      <c r="H65" s="61"/>
      <c r="I65" s="61"/>
      <c r="J65" s="59"/>
      <c r="K65" s="59"/>
    </row>
    <row r="66" spans="2:11">
      <c r="B66" s="12"/>
      <c r="C66" s="62"/>
      <c r="D66" s="366" t="s">
        <v>434</v>
      </c>
      <c r="E66" s="367"/>
      <c r="F66" s="338" t="s">
        <v>435</v>
      </c>
      <c r="G66" s="338" t="s">
        <v>436</v>
      </c>
      <c r="H66" s="338" t="s">
        <v>437</v>
      </c>
      <c r="I66" s="338"/>
      <c r="J66" s="340"/>
      <c r="K66" s="17"/>
    </row>
    <row r="67" spans="2:11">
      <c r="B67" s="12"/>
      <c r="C67" s="62"/>
      <c r="D67" s="229" t="s">
        <v>438</v>
      </c>
      <c r="E67" s="230" t="s">
        <v>439</v>
      </c>
      <c r="F67" s="339"/>
      <c r="G67" s="339"/>
      <c r="H67" s="64" t="s">
        <v>444</v>
      </c>
      <c r="I67" s="64" t="s">
        <v>445</v>
      </c>
      <c r="J67" s="65" t="s">
        <v>446</v>
      </c>
      <c r="K67" s="17"/>
    </row>
    <row r="68" spans="2:11">
      <c r="B68" s="9"/>
      <c r="C68" s="60"/>
      <c r="D68" s="66"/>
      <c r="E68" s="67"/>
      <c r="F68" s="68"/>
      <c r="G68" s="77"/>
      <c r="H68" s="96"/>
      <c r="I68" s="96"/>
      <c r="J68" s="72"/>
      <c r="K68" s="10"/>
    </row>
    <row r="69" spans="2:11">
      <c r="B69" s="9"/>
      <c r="C69" s="60"/>
      <c r="D69" s="73"/>
      <c r="E69" s="74"/>
      <c r="F69" s="75"/>
      <c r="G69" s="97"/>
      <c r="H69" s="98"/>
      <c r="I69" s="98"/>
      <c r="J69" s="79"/>
      <c r="K69" s="10"/>
    </row>
    <row r="70" spans="2:11" ht="15.75" thickBot="1">
      <c r="B70" s="9"/>
      <c r="C70" s="60"/>
      <c r="D70" s="80"/>
      <c r="E70" s="81"/>
      <c r="F70" s="82"/>
      <c r="G70" s="99"/>
      <c r="H70" s="100"/>
      <c r="I70" s="100"/>
      <c r="J70" s="86"/>
      <c r="K70" s="10"/>
    </row>
    <row r="71" spans="2:11">
      <c r="B71" s="9"/>
      <c r="C71" s="60"/>
      <c r="D71" s="21" t="s">
        <v>440</v>
      </c>
      <c r="E71" s="93"/>
      <c r="F71" s="94"/>
      <c r="G71" s="95"/>
      <c r="H71" s="95"/>
      <c r="I71" s="95"/>
      <c r="J71" s="101"/>
      <c r="K71" s="59"/>
    </row>
    <row r="72" spans="2:11">
      <c r="B72" s="9"/>
      <c r="C72" s="60"/>
      <c r="D72" s="362" t="s">
        <v>546</v>
      </c>
      <c r="E72" s="362"/>
      <c r="F72" s="362"/>
      <c r="G72" s="362"/>
      <c r="H72" s="362"/>
      <c r="I72" s="362"/>
      <c r="J72" s="193"/>
      <c r="K72" s="59"/>
    </row>
    <row r="73" spans="2:11" ht="15.75" thickBot="1">
      <c r="B73" s="9"/>
      <c r="C73" s="60"/>
      <c r="D73" s="88" t="s">
        <v>547</v>
      </c>
      <c r="E73" s="231"/>
      <c r="F73" s="231"/>
      <c r="G73" s="231"/>
      <c r="H73" s="231"/>
      <c r="I73" s="231"/>
      <c r="J73" s="228"/>
      <c r="K73" s="59"/>
    </row>
    <row r="74" spans="2:11" ht="15.75" thickBot="1">
      <c r="B74" s="9"/>
      <c r="C74" s="103"/>
      <c r="D74" s="103"/>
      <c r="E74" s="103"/>
      <c r="F74" s="103"/>
      <c r="G74" s="103"/>
      <c r="H74" s="103"/>
      <c r="I74" s="103"/>
      <c r="J74" s="103"/>
      <c r="K74" s="59"/>
    </row>
    <row r="75" spans="2:11" ht="38.25">
      <c r="B75" s="104"/>
      <c r="C75" s="105"/>
      <c r="D75" s="106" t="s">
        <v>448</v>
      </c>
      <c r="E75" s="107"/>
      <c r="F75" s="107"/>
      <c r="G75" s="108"/>
      <c r="H75" s="227" t="s">
        <v>449</v>
      </c>
      <c r="I75" s="227" t="s">
        <v>450</v>
      </c>
      <c r="J75" s="110" t="s">
        <v>451</v>
      </c>
      <c r="K75" s="111"/>
    </row>
    <row r="76" spans="2:11">
      <c r="B76" s="104"/>
      <c r="C76" s="104"/>
      <c r="D76" s="113" t="s">
        <v>452</v>
      </c>
      <c r="E76" s="114"/>
      <c r="F76" s="114"/>
      <c r="G76" s="114"/>
      <c r="H76" s="115"/>
      <c r="I76" s="115"/>
      <c r="J76" s="116"/>
      <c r="K76" s="111"/>
    </row>
    <row r="77" spans="2:11">
      <c r="B77" s="104"/>
      <c r="C77" s="104"/>
      <c r="D77" s="113" t="s">
        <v>453</v>
      </c>
      <c r="E77" s="114"/>
      <c r="F77" s="114"/>
      <c r="G77" s="114"/>
      <c r="H77" s="115"/>
      <c r="I77" s="115"/>
      <c r="J77" s="116"/>
      <c r="K77" s="111"/>
    </row>
    <row r="78" spans="2:11">
      <c r="B78" s="104"/>
      <c r="C78" s="104"/>
      <c r="D78" s="117" t="s">
        <v>454</v>
      </c>
      <c r="E78" s="118"/>
      <c r="F78" s="118"/>
      <c r="G78" s="118"/>
      <c r="H78" s="115"/>
      <c r="I78" s="115">
        <v>210040.6</v>
      </c>
      <c r="J78" s="115">
        <v>210040.6</v>
      </c>
      <c r="K78" s="111"/>
    </row>
    <row r="79" spans="2:11">
      <c r="B79" s="104"/>
      <c r="C79" s="104"/>
      <c r="D79" s="113" t="s">
        <v>455</v>
      </c>
      <c r="E79" s="114"/>
      <c r="F79" s="114"/>
      <c r="G79" s="114"/>
      <c r="H79" s="115"/>
      <c r="I79" s="115">
        <v>62500</v>
      </c>
      <c r="J79" s="116">
        <v>62500</v>
      </c>
      <c r="K79" s="111"/>
    </row>
    <row r="80" spans="2:11">
      <c r="B80" s="104"/>
      <c r="C80" s="104"/>
      <c r="D80" s="113" t="s">
        <v>456</v>
      </c>
      <c r="E80" s="114"/>
      <c r="F80" s="114"/>
      <c r="G80" s="114"/>
      <c r="H80" s="115"/>
      <c r="I80" s="115">
        <v>3125</v>
      </c>
      <c r="J80" s="116">
        <v>3125</v>
      </c>
      <c r="K80" s="111"/>
    </row>
    <row r="81" spans="2:11">
      <c r="B81" s="104"/>
      <c r="C81" s="104"/>
      <c r="D81" s="117" t="s">
        <v>457</v>
      </c>
      <c r="E81" s="118"/>
      <c r="F81" s="118"/>
      <c r="G81" s="118"/>
      <c r="H81" s="115"/>
      <c r="I81" s="115">
        <v>12500</v>
      </c>
      <c r="J81" s="116">
        <v>12500</v>
      </c>
      <c r="K81" s="111"/>
    </row>
    <row r="82" spans="2:11">
      <c r="B82" s="104"/>
      <c r="C82" s="104"/>
      <c r="D82" s="117" t="s">
        <v>458</v>
      </c>
      <c r="E82" s="118"/>
      <c r="F82" s="118"/>
      <c r="G82" s="118"/>
      <c r="H82" s="115"/>
      <c r="I82" s="115"/>
      <c r="J82" s="116"/>
      <c r="K82" s="111"/>
    </row>
    <row r="83" spans="2:11">
      <c r="B83" s="104"/>
      <c r="C83" s="104"/>
      <c r="D83" s="117" t="s">
        <v>459</v>
      </c>
      <c r="E83" s="118"/>
      <c r="F83" s="118"/>
      <c r="G83" s="118"/>
      <c r="H83" s="115"/>
      <c r="I83" s="115"/>
      <c r="J83" s="116"/>
      <c r="K83" s="111"/>
    </row>
    <row r="84" spans="2:11">
      <c r="B84" s="104"/>
      <c r="C84" s="104"/>
      <c r="D84" s="117" t="s">
        <v>460</v>
      </c>
      <c r="E84" s="118"/>
      <c r="F84" s="118"/>
      <c r="G84" s="118"/>
      <c r="H84" s="115"/>
      <c r="I84" s="115"/>
      <c r="J84" s="116"/>
      <c r="K84" s="111"/>
    </row>
    <row r="85" spans="2:11">
      <c r="B85" s="104"/>
      <c r="C85" s="104"/>
      <c r="D85" s="117" t="s">
        <v>461</v>
      </c>
      <c r="E85" s="118"/>
      <c r="F85" s="118"/>
      <c r="G85" s="118"/>
      <c r="H85" s="119"/>
      <c r="I85" s="115"/>
      <c r="J85" s="116"/>
      <c r="K85" s="111"/>
    </row>
    <row r="86" spans="2:11">
      <c r="B86" s="104"/>
      <c r="C86" s="104"/>
      <c r="D86" s="117" t="s">
        <v>462</v>
      </c>
      <c r="E86" s="118"/>
      <c r="F86" s="118"/>
      <c r="G86" s="118"/>
      <c r="H86" s="119"/>
      <c r="I86" s="115"/>
      <c r="J86" s="116"/>
      <c r="K86" s="111"/>
    </row>
    <row r="87" spans="2:11">
      <c r="B87" s="104"/>
      <c r="C87" s="104"/>
      <c r="D87" s="120" t="s">
        <v>3</v>
      </c>
      <c r="E87" s="20"/>
      <c r="F87" s="20"/>
      <c r="G87" s="20"/>
      <c r="H87" s="121"/>
      <c r="I87" s="121">
        <f>SUM(I78:I86)</f>
        <v>288165.59999999998</v>
      </c>
      <c r="J87" s="121">
        <f>SUM(J78:J86)</f>
        <v>288165.59999999998</v>
      </c>
      <c r="K87" s="111"/>
    </row>
    <row r="88" spans="2:11" ht="15.75" thickBot="1">
      <c r="B88" s="104"/>
      <c r="C88" s="122"/>
      <c r="D88" s="123" t="s">
        <v>463</v>
      </c>
      <c r="E88" s="124"/>
      <c r="F88" s="124"/>
      <c r="G88" s="124"/>
      <c r="H88" s="125"/>
      <c r="I88" s="125"/>
      <c r="J88" s="126"/>
      <c r="K88" s="111"/>
    </row>
    <row r="89" spans="2:11" ht="15.75" thickBot="1">
      <c r="B89" s="9"/>
      <c r="C89" s="21"/>
      <c r="D89" s="21"/>
      <c r="E89" s="21"/>
      <c r="F89" s="21"/>
      <c r="G89" s="21"/>
      <c r="H89" s="21"/>
      <c r="I89" s="21"/>
      <c r="J89" s="21"/>
      <c r="K89" s="10"/>
    </row>
    <row r="90" spans="2:11">
      <c r="B90" s="62"/>
      <c r="C90" s="127"/>
      <c r="D90" s="58" t="s">
        <v>464</v>
      </c>
      <c r="E90" s="128"/>
      <c r="F90" s="128"/>
      <c r="G90" s="58"/>
      <c r="H90" s="58"/>
      <c r="I90" s="58"/>
      <c r="J90" s="129"/>
      <c r="K90" s="130"/>
    </row>
    <row r="91" spans="2:11">
      <c r="B91" s="133"/>
      <c r="C91" s="133"/>
      <c r="D91" s="134"/>
      <c r="E91" s="223"/>
      <c r="F91" s="223"/>
      <c r="G91" s="223"/>
      <c r="H91" s="223"/>
      <c r="I91" s="223"/>
      <c r="J91" s="225" t="s">
        <v>437</v>
      </c>
      <c r="K91" s="137"/>
    </row>
    <row r="92" spans="2:11">
      <c r="B92" s="133"/>
      <c r="C92" s="133"/>
      <c r="D92" s="139" t="s">
        <v>465</v>
      </c>
      <c r="E92" s="140"/>
      <c r="F92" s="140"/>
      <c r="G92" s="140"/>
      <c r="H92" s="140"/>
      <c r="I92" s="141"/>
      <c r="J92" s="116">
        <v>38422.080000000002</v>
      </c>
      <c r="K92" s="137"/>
    </row>
    <row r="93" spans="2:11">
      <c r="B93" s="133"/>
      <c r="C93" s="133"/>
      <c r="D93" s="142" t="s">
        <v>466</v>
      </c>
      <c r="E93" s="140"/>
      <c r="F93" s="140"/>
      <c r="G93" s="140"/>
      <c r="H93" s="140"/>
      <c r="I93" s="140"/>
      <c r="J93" s="116"/>
      <c r="K93" s="137"/>
    </row>
    <row r="94" spans="2:11">
      <c r="B94" s="133"/>
      <c r="C94" s="133"/>
      <c r="D94" s="143" t="s">
        <v>3</v>
      </c>
      <c r="E94" s="140"/>
      <c r="F94" s="140"/>
      <c r="G94" s="140"/>
      <c r="H94" s="140"/>
      <c r="I94" s="140"/>
      <c r="J94" s="116">
        <f>SUM(J92:J93)</f>
        <v>38422.080000000002</v>
      </c>
      <c r="K94" s="137"/>
    </row>
    <row r="95" spans="2:11" ht="15.75" thickBot="1">
      <c r="B95" s="133"/>
      <c r="C95" s="144"/>
      <c r="D95" s="123" t="s">
        <v>467</v>
      </c>
      <c r="E95" s="123"/>
      <c r="F95" s="145"/>
      <c r="G95" s="145"/>
      <c r="H95" s="125"/>
      <c r="I95" s="125"/>
      <c r="J95" s="146"/>
      <c r="K95" s="137"/>
    </row>
    <row r="96" spans="2:11" ht="15.75" thickBot="1">
      <c r="B96" s="60"/>
      <c r="C96" s="61"/>
      <c r="D96" s="61"/>
      <c r="E96" s="61"/>
      <c r="F96" s="61"/>
      <c r="G96" s="61"/>
      <c r="H96" s="61"/>
      <c r="I96" s="61"/>
      <c r="J96" s="61"/>
      <c r="K96" s="59"/>
    </row>
    <row r="97" spans="2:11">
      <c r="B97" s="60"/>
      <c r="C97" s="4"/>
      <c r="D97" s="23" t="s">
        <v>468</v>
      </c>
      <c r="E97" s="6"/>
      <c r="F97" s="6"/>
      <c r="G97" s="6"/>
      <c r="H97" s="354" t="s">
        <v>437</v>
      </c>
      <c r="I97" s="355"/>
      <c r="J97" s="356"/>
      <c r="K97" s="59"/>
    </row>
    <row r="98" spans="2:11">
      <c r="B98" s="60"/>
      <c r="C98" s="60"/>
      <c r="D98" s="233" t="s">
        <v>469</v>
      </c>
      <c r="E98" s="148"/>
      <c r="F98" s="233"/>
      <c r="G98" s="149" t="s">
        <v>470</v>
      </c>
      <c r="H98" s="64" t="s">
        <v>444</v>
      </c>
      <c r="I98" s="64" t="s">
        <v>445</v>
      </c>
      <c r="J98" s="65" t="s">
        <v>446</v>
      </c>
      <c r="K98" s="59"/>
    </row>
    <row r="99" spans="2:11">
      <c r="B99" s="150"/>
      <c r="C99" s="150"/>
      <c r="D99" s="151" t="s">
        <v>471</v>
      </c>
      <c r="E99" s="233"/>
      <c r="F99" s="151"/>
      <c r="G99" s="266">
        <v>2</v>
      </c>
      <c r="H99" s="237">
        <v>1594516.32</v>
      </c>
      <c r="I99" s="152"/>
      <c r="J99" s="153"/>
      <c r="K99" s="154"/>
    </row>
    <row r="100" spans="2:11">
      <c r="B100" s="133"/>
      <c r="C100" s="133"/>
      <c r="D100" s="151" t="s">
        <v>472</v>
      </c>
      <c r="E100" s="151"/>
      <c r="F100" s="151"/>
      <c r="G100" s="156"/>
      <c r="H100" s="156"/>
      <c r="I100" s="157"/>
      <c r="J100" s="158"/>
      <c r="K100" s="137"/>
    </row>
    <row r="101" spans="2:11">
      <c r="B101" s="133"/>
      <c r="C101" s="133"/>
      <c r="D101" s="151" t="s">
        <v>473</v>
      </c>
      <c r="E101" s="151"/>
      <c r="F101" s="151"/>
      <c r="G101" s="156"/>
      <c r="H101" s="156"/>
      <c r="I101" s="156"/>
      <c r="J101" s="116"/>
      <c r="K101" s="137"/>
    </row>
    <row r="102" spans="2:11">
      <c r="B102" s="133"/>
      <c r="C102" s="133"/>
      <c r="D102" s="151" t="s">
        <v>474</v>
      </c>
      <c r="E102" s="151"/>
      <c r="F102" s="151"/>
      <c r="G102" s="156"/>
      <c r="H102" s="156"/>
      <c r="I102" s="156"/>
      <c r="J102" s="116"/>
      <c r="K102" s="137"/>
    </row>
    <row r="103" spans="2:11">
      <c r="B103" s="133"/>
      <c r="C103" s="133"/>
      <c r="D103" s="159" t="s">
        <v>475</v>
      </c>
      <c r="E103" s="151"/>
      <c r="F103" s="151"/>
      <c r="G103" s="157"/>
      <c r="H103" s="115" t="s">
        <v>595</v>
      </c>
      <c r="I103" s="157"/>
      <c r="J103" s="158"/>
      <c r="K103" s="137"/>
    </row>
    <row r="104" spans="2:11">
      <c r="B104" s="133"/>
      <c r="C104" s="133"/>
      <c r="D104" s="159" t="s">
        <v>476</v>
      </c>
      <c r="E104" s="151"/>
      <c r="F104" s="151"/>
      <c r="G104" s="157"/>
      <c r="H104" s="157"/>
      <c r="I104" s="156"/>
      <c r="J104" s="115" t="s">
        <v>594</v>
      </c>
      <c r="K104" s="137"/>
    </row>
    <row r="105" spans="2:11">
      <c r="B105" s="133"/>
      <c r="C105" s="133"/>
      <c r="D105" s="159" t="s">
        <v>477</v>
      </c>
      <c r="E105" s="151"/>
      <c r="F105" s="151"/>
      <c r="G105" s="156"/>
      <c r="H105" s="157"/>
      <c r="I105" s="157"/>
      <c r="J105" s="116"/>
      <c r="K105" s="137"/>
    </row>
    <row r="106" spans="2:11">
      <c r="B106" s="133"/>
      <c r="C106" s="133"/>
      <c r="D106" s="160" t="s">
        <v>478</v>
      </c>
      <c r="E106" s="151"/>
      <c r="F106" s="160"/>
      <c r="G106" s="282"/>
      <c r="H106" s="268">
        <f>SUM(H99:H103)</f>
        <v>1594516.32</v>
      </c>
      <c r="I106" s="268"/>
      <c r="J106" s="268" t="str">
        <f>+J104</f>
        <v>288.165.60</v>
      </c>
      <c r="K106" s="137"/>
    </row>
    <row r="107" spans="2:11" ht="15.75" thickBot="1">
      <c r="B107" s="133"/>
      <c r="C107" s="144"/>
      <c r="D107" s="161" t="s">
        <v>479</v>
      </c>
      <c r="E107" s="162"/>
      <c r="F107" s="161"/>
      <c r="G107" s="285">
        <v>2</v>
      </c>
      <c r="H107" s="357">
        <v>1921104</v>
      </c>
      <c r="I107" s="358"/>
      <c r="J107" s="359"/>
      <c r="K107" s="137"/>
    </row>
    <row r="108" spans="2:11" ht="15.75" thickBot="1">
      <c r="B108" s="40"/>
      <c r="C108" s="41"/>
      <c r="D108" s="41"/>
      <c r="E108" s="41"/>
      <c r="F108" s="41"/>
      <c r="G108" s="41"/>
      <c r="H108" s="41"/>
      <c r="I108" s="41"/>
      <c r="J108" s="41"/>
      <c r="K108" s="42"/>
    </row>
  </sheetData>
  <mergeCells count="28">
    <mergeCell ref="H97:J97"/>
    <mergeCell ref="H107:J107"/>
    <mergeCell ref="D60:J60"/>
    <mergeCell ref="D66:E66"/>
    <mergeCell ref="F66:F67"/>
    <mergeCell ref="G66:G67"/>
    <mergeCell ref="H66:J66"/>
    <mergeCell ref="D72:I72"/>
    <mergeCell ref="E43:F43"/>
    <mergeCell ref="I43:J43"/>
    <mergeCell ref="D54:E54"/>
    <mergeCell ref="F54:F55"/>
    <mergeCell ref="G54:G55"/>
    <mergeCell ref="H54:J54"/>
    <mergeCell ref="E41:F41"/>
    <mergeCell ref="I41:J41"/>
    <mergeCell ref="C3:J5"/>
    <mergeCell ref="D15:E15"/>
    <mergeCell ref="F15:F16"/>
    <mergeCell ref="G15:G16"/>
    <mergeCell ref="H15:H16"/>
    <mergeCell ref="I15:I16"/>
    <mergeCell ref="J15:J16"/>
    <mergeCell ref="D39:F39"/>
    <mergeCell ref="G39:G40"/>
    <mergeCell ref="H39:H40"/>
    <mergeCell ref="I39:J40"/>
    <mergeCell ref="E40:F40"/>
  </mergeCells>
  <pageMargins left="0.39370078740157483" right="0.23622047244094491" top="0.27559055118110237" bottom="0.23622047244094491" header="0.19685039370078741" footer="0.15748031496062992"/>
  <pageSetup paperSize="9" scale="5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K108"/>
  <sheetViews>
    <sheetView topLeftCell="A88" workbookViewId="0">
      <selection activeCell="E17" sqref="E17"/>
    </sheetView>
  </sheetViews>
  <sheetFormatPr defaultRowHeight="15"/>
  <cols>
    <col min="2" max="2" width="2.28515625" customWidth="1"/>
    <col min="3" max="3" width="1.28515625" customWidth="1"/>
    <col min="4" max="4" width="26" customWidth="1"/>
    <col min="5" max="5" width="28.5703125" customWidth="1"/>
    <col min="6" max="6" width="26.7109375" customWidth="1"/>
    <col min="7" max="7" width="25.140625" customWidth="1"/>
    <col min="8" max="8" width="20.7109375" customWidth="1"/>
    <col min="9" max="9" width="21.28515625" customWidth="1"/>
    <col min="10" max="10" width="18.42578125" customWidth="1"/>
    <col min="11" max="11" width="1.570312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31" t="s">
        <v>426</v>
      </c>
      <c r="D3" s="331"/>
      <c r="E3" s="331"/>
      <c r="F3" s="331"/>
      <c r="G3" s="331"/>
      <c r="H3" s="331"/>
      <c r="I3" s="331"/>
      <c r="J3" s="331"/>
      <c r="K3" s="10"/>
    </row>
    <row r="4" spans="2:11">
      <c r="B4" s="9"/>
      <c r="C4" s="331"/>
      <c r="D4" s="331"/>
      <c r="E4" s="331"/>
      <c r="F4" s="331"/>
      <c r="G4" s="331"/>
      <c r="H4" s="331"/>
      <c r="I4" s="331"/>
      <c r="J4" s="331"/>
      <c r="K4" s="10"/>
    </row>
    <row r="5" spans="2:11">
      <c r="B5" s="9"/>
      <c r="C5" s="331"/>
      <c r="D5" s="331"/>
      <c r="E5" s="331"/>
      <c r="F5" s="331"/>
      <c r="G5" s="331"/>
      <c r="H5" s="331"/>
      <c r="I5" s="331"/>
      <c r="J5" s="331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12</v>
      </c>
      <c r="F8" s="13"/>
      <c r="G8" s="16" t="s">
        <v>428</v>
      </c>
      <c r="H8" s="19" t="s">
        <v>573</v>
      </c>
      <c r="I8" s="16"/>
      <c r="J8" s="13"/>
      <c r="K8" s="17"/>
    </row>
    <row r="9" spans="2:11">
      <c r="B9" s="12"/>
      <c r="C9" s="13" t="s">
        <v>513</v>
      </c>
      <c r="D9" s="13"/>
      <c r="E9" s="235">
        <v>2111411</v>
      </c>
      <c r="F9" s="13" t="s">
        <v>429</v>
      </c>
      <c r="G9" s="16" t="s">
        <v>430</v>
      </c>
      <c r="H9" s="20" t="s">
        <v>566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431</v>
      </c>
      <c r="H10" s="20">
        <v>647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5890068585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433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32" t="s">
        <v>434</v>
      </c>
      <c r="E15" s="333"/>
      <c r="F15" s="334" t="s">
        <v>518</v>
      </c>
      <c r="G15" s="334" t="s">
        <v>481</v>
      </c>
      <c r="H15" s="336" t="s">
        <v>482</v>
      </c>
      <c r="I15" s="336" t="s">
        <v>519</v>
      </c>
      <c r="J15" s="360" t="s">
        <v>437</v>
      </c>
      <c r="K15" s="10"/>
    </row>
    <row r="16" spans="2:11" ht="25.5">
      <c r="B16" s="9"/>
      <c r="C16" s="9"/>
      <c r="D16" s="232" t="s">
        <v>521</v>
      </c>
      <c r="E16" s="182" t="s">
        <v>522</v>
      </c>
      <c r="F16" s="335"/>
      <c r="G16" s="335"/>
      <c r="H16" s="337"/>
      <c r="I16" s="337"/>
      <c r="J16" s="361"/>
      <c r="K16" s="10"/>
    </row>
    <row r="17" spans="2:11" ht="77.25">
      <c r="B17" s="9"/>
      <c r="C17" s="9"/>
      <c r="D17" s="241" t="s">
        <v>626</v>
      </c>
      <c r="E17" s="241" t="s">
        <v>624</v>
      </c>
      <c r="F17" s="297">
        <v>2764</v>
      </c>
      <c r="G17" s="28" t="s">
        <v>625</v>
      </c>
      <c r="H17" s="29" t="s">
        <v>628</v>
      </c>
      <c r="I17" s="243" t="s">
        <v>696</v>
      </c>
      <c r="J17" s="278">
        <v>1752471.13</v>
      </c>
      <c r="K17" s="10"/>
    </row>
    <row r="18" spans="2:11">
      <c r="B18" s="9"/>
      <c r="C18" s="9"/>
      <c r="D18" s="293" t="s">
        <v>627</v>
      </c>
      <c r="E18" s="294">
        <v>1</v>
      </c>
      <c r="F18" s="298">
        <f>SUM(F17)</f>
        <v>2764</v>
      </c>
      <c r="G18" s="295"/>
      <c r="H18" s="296"/>
      <c r="I18" s="296"/>
      <c r="J18" s="299">
        <f>SUM(J17)</f>
        <v>1752471.13</v>
      </c>
      <c r="K18" s="10"/>
    </row>
    <row r="19" spans="2:11" ht="15.75" thickBot="1">
      <c r="B19" s="9"/>
      <c r="C19" s="9"/>
      <c r="D19" s="291"/>
      <c r="E19" s="292"/>
      <c r="F19" s="35"/>
      <c r="G19" s="35"/>
      <c r="H19" s="36"/>
      <c r="I19" s="36"/>
      <c r="J19" s="180"/>
      <c r="K19" s="10"/>
    </row>
    <row r="20" spans="2:11">
      <c r="B20" s="9"/>
      <c r="C20" s="9"/>
      <c r="D20" s="3" t="s">
        <v>520</v>
      </c>
      <c r="E20" s="21"/>
      <c r="F20" s="21"/>
      <c r="G20" s="21"/>
      <c r="H20" s="21"/>
      <c r="I20" s="21"/>
      <c r="J20" s="10"/>
      <c r="K20" s="10"/>
    </row>
    <row r="21" spans="2:11">
      <c r="B21" s="9"/>
      <c r="C21" s="9"/>
      <c r="D21" s="3" t="s">
        <v>540</v>
      </c>
      <c r="E21" s="37"/>
      <c r="F21" s="37"/>
      <c r="G21" s="37"/>
      <c r="H21" s="37"/>
      <c r="I21" s="37"/>
      <c r="J21" s="38"/>
      <c r="K21" s="10"/>
    </row>
    <row r="22" spans="2:11">
      <c r="B22" s="9"/>
      <c r="C22" s="9"/>
      <c r="D22" s="183" t="s">
        <v>523</v>
      </c>
      <c r="E22" s="37"/>
      <c r="F22" s="37"/>
      <c r="G22" s="37"/>
      <c r="H22" s="37"/>
      <c r="I22" s="37"/>
      <c r="J22" s="38"/>
      <c r="K22" s="10"/>
    </row>
    <row r="23" spans="2:11">
      <c r="B23" s="9"/>
      <c r="C23" s="9"/>
      <c r="D23" s="21" t="s">
        <v>524</v>
      </c>
      <c r="E23" s="37"/>
      <c r="F23" s="37"/>
      <c r="G23" s="37"/>
      <c r="H23" s="37"/>
      <c r="I23" s="37"/>
      <c r="J23" s="38"/>
      <c r="K23" s="10"/>
    </row>
    <row r="24" spans="2:11">
      <c r="B24" s="9"/>
      <c r="C24" s="9"/>
      <c r="D24" s="39" t="s">
        <v>511</v>
      </c>
      <c r="E24" s="37"/>
      <c r="F24" s="37"/>
      <c r="G24" s="37"/>
      <c r="H24" s="37"/>
      <c r="I24" s="37"/>
      <c r="J24" s="38"/>
      <c r="K24" s="10"/>
    </row>
    <row r="25" spans="2:11">
      <c r="B25" s="9"/>
      <c r="C25" s="9"/>
      <c r="D25" s="39" t="s">
        <v>534</v>
      </c>
      <c r="E25" s="37"/>
      <c r="F25" s="37"/>
      <c r="G25" s="37"/>
      <c r="H25" s="37"/>
      <c r="I25" s="37"/>
      <c r="J25" s="38"/>
      <c r="K25" s="10"/>
    </row>
    <row r="26" spans="2:11">
      <c r="B26" s="9"/>
      <c r="C26" s="9"/>
      <c r="D26" s="21" t="s">
        <v>525</v>
      </c>
      <c r="E26" s="37"/>
      <c r="F26" s="37"/>
      <c r="G26" s="37"/>
      <c r="H26" s="37"/>
      <c r="I26" s="37"/>
      <c r="J26" s="38"/>
      <c r="K26" s="10"/>
    </row>
    <row r="27" spans="2:11">
      <c r="B27" s="9"/>
      <c r="C27" s="9"/>
      <c r="D27" s="21" t="s">
        <v>526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21" t="s">
        <v>527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21" t="s">
        <v>528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529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530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531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535</v>
      </c>
      <c r="E33" s="37"/>
      <c r="F33" s="37"/>
      <c r="G33" s="37"/>
      <c r="H33" s="37"/>
      <c r="I33" s="37"/>
      <c r="J33" s="38"/>
      <c r="K33" s="10"/>
    </row>
    <row r="34" spans="2:11" ht="15.75" thickBot="1">
      <c r="B34" s="9"/>
      <c r="C34" s="40"/>
      <c r="D34" s="41"/>
      <c r="E34" s="41"/>
      <c r="F34" s="41"/>
      <c r="G34" s="41"/>
      <c r="H34" s="41"/>
      <c r="I34" s="41"/>
      <c r="J34" s="42"/>
      <c r="K34" s="10"/>
    </row>
    <row r="35" spans="2:11">
      <c r="B35" s="9"/>
      <c r="C35" s="21"/>
      <c r="D35" s="21"/>
      <c r="E35" s="21"/>
      <c r="F35" s="21"/>
      <c r="G35" s="21"/>
      <c r="H35" s="21"/>
      <c r="I35" s="21"/>
      <c r="J35" s="21"/>
      <c r="K35" s="10"/>
    </row>
    <row r="36" spans="2:11" ht="15.75" thickBot="1">
      <c r="B36" s="9"/>
      <c r="C36" s="21"/>
      <c r="D36" s="21"/>
      <c r="E36" s="21"/>
      <c r="F36" s="21"/>
      <c r="G36" s="21"/>
      <c r="H36" s="21"/>
      <c r="I36" s="21"/>
      <c r="J36" s="21"/>
      <c r="K36" s="10"/>
    </row>
    <row r="37" spans="2:11">
      <c r="B37" s="9"/>
      <c r="C37" s="22"/>
      <c r="D37" s="23" t="s">
        <v>441</v>
      </c>
      <c r="E37" s="24"/>
      <c r="F37" s="24"/>
      <c r="G37" s="24"/>
      <c r="H37" s="24"/>
      <c r="I37" s="24"/>
      <c r="J37" s="25"/>
      <c r="K37" s="10"/>
    </row>
    <row r="38" spans="2:11" ht="15.75" thickBot="1">
      <c r="B38" s="9"/>
      <c r="C38" s="9"/>
      <c r="D38" s="13"/>
      <c r="E38" s="21"/>
      <c r="F38" s="21"/>
      <c r="G38" s="21"/>
      <c r="H38" s="21"/>
      <c r="I38" s="21"/>
      <c r="J38" s="10"/>
      <c r="K38" s="10"/>
    </row>
    <row r="39" spans="2:11">
      <c r="B39" s="9"/>
      <c r="C39" s="9"/>
      <c r="D39" s="341" t="s">
        <v>434</v>
      </c>
      <c r="E39" s="342"/>
      <c r="F39" s="343"/>
      <c r="G39" s="338" t="s">
        <v>435</v>
      </c>
      <c r="H39" s="338" t="s">
        <v>436</v>
      </c>
      <c r="I39" s="344" t="s">
        <v>437</v>
      </c>
      <c r="J39" s="345"/>
      <c r="K39" s="10"/>
    </row>
    <row r="40" spans="2:11">
      <c r="B40" s="9"/>
      <c r="C40" s="9"/>
      <c r="D40" s="229" t="s">
        <v>438</v>
      </c>
      <c r="E40" s="348" t="s">
        <v>439</v>
      </c>
      <c r="F40" s="349"/>
      <c r="G40" s="339"/>
      <c r="H40" s="339"/>
      <c r="I40" s="346"/>
      <c r="J40" s="347"/>
      <c r="K40" s="10"/>
    </row>
    <row r="41" spans="2:11">
      <c r="B41" s="9"/>
      <c r="C41" s="9"/>
      <c r="D41" s="27"/>
      <c r="E41" s="380"/>
      <c r="F41" s="381"/>
      <c r="G41" s="43"/>
      <c r="H41" s="44"/>
      <c r="I41" s="382"/>
      <c r="J41" s="383"/>
      <c r="K41" s="10"/>
    </row>
    <row r="42" spans="2:11">
      <c r="B42" s="9"/>
      <c r="C42" s="9"/>
      <c r="D42" s="30"/>
      <c r="E42" s="33"/>
      <c r="F42" s="45"/>
      <c r="G42" s="46"/>
      <c r="H42" s="47"/>
      <c r="I42" s="48"/>
      <c r="J42" s="49"/>
      <c r="K42" s="10"/>
    </row>
    <row r="43" spans="2:11" ht="15.75" thickBot="1">
      <c r="B43" s="9"/>
      <c r="C43" s="9"/>
      <c r="D43" s="34"/>
      <c r="E43" s="384"/>
      <c r="F43" s="385"/>
      <c r="G43" s="50"/>
      <c r="H43" s="51"/>
      <c r="I43" s="384"/>
      <c r="J43" s="386"/>
      <c r="K43" s="10"/>
    </row>
    <row r="44" spans="2:11">
      <c r="B44" s="9"/>
      <c r="C44" s="9"/>
      <c r="D44" s="21" t="s">
        <v>442</v>
      </c>
      <c r="E44" s="37"/>
      <c r="F44" s="37"/>
      <c r="G44" s="37"/>
      <c r="H44" s="37"/>
      <c r="I44" s="37"/>
      <c r="J44" s="38"/>
      <c r="K44" s="10"/>
    </row>
    <row r="45" spans="2:11">
      <c r="B45" s="9"/>
      <c r="C45" s="9"/>
      <c r="D45" s="39" t="s">
        <v>536</v>
      </c>
      <c r="E45" s="37"/>
      <c r="F45" s="37"/>
      <c r="G45" s="37"/>
      <c r="H45" s="37"/>
      <c r="I45" s="37"/>
      <c r="J45" s="38"/>
      <c r="K45" s="10"/>
    </row>
    <row r="46" spans="2:11">
      <c r="B46" s="9"/>
      <c r="C46" s="9"/>
      <c r="D46" s="21" t="s">
        <v>537</v>
      </c>
      <c r="E46" s="39"/>
      <c r="F46" s="52"/>
      <c r="G46" s="53"/>
      <c r="H46" s="53"/>
      <c r="I46" s="53"/>
      <c r="J46" s="54"/>
      <c r="K46" s="10"/>
    </row>
    <row r="47" spans="2:11">
      <c r="B47" s="9"/>
      <c r="C47" s="9"/>
      <c r="D47" s="39" t="s">
        <v>538</v>
      </c>
      <c r="E47" s="39"/>
      <c r="F47" s="52"/>
      <c r="G47" s="53"/>
      <c r="H47" s="53"/>
      <c r="I47" s="53"/>
      <c r="J47" s="54"/>
      <c r="K47" s="10"/>
    </row>
    <row r="48" spans="2:11">
      <c r="B48" s="9"/>
      <c r="C48" s="9"/>
      <c r="D48" s="39" t="s">
        <v>539</v>
      </c>
      <c r="E48" s="37"/>
      <c r="F48" s="37"/>
      <c r="G48" s="37"/>
      <c r="H48" s="37"/>
      <c r="I48" s="37"/>
      <c r="J48" s="38"/>
      <c r="K48" s="10"/>
    </row>
    <row r="49" spans="2:11">
      <c r="B49" s="9"/>
      <c r="C49" s="9"/>
      <c r="D49" s="39" t="s">
        <v>544</v>
      </c>
      <c r="E49" s="37"/>
      <c r="F49" s="37"/>
      <c r="G49" s="37"/>
      <c r="H49" s="37"/>
      <c r="I49" s="37"/>
      <c r="J49" s="38"/>
      <c r="K49" s="10"/>
    </row>
    <row r="50" spans="2:11" ht="15.75" thickBot="1">
      <c r="B50" s="9"/>
      <c r="C50" s="40"/>
      <c r="D50" s="41" t="s">
        <v>545</v>
      </c>
      <c r="E50" s="56"/>
      <c r="F50" s="56"/>
      <c r="G50" s="56"/>
      <c r="H50" s="56"/>
      <c r="I50" s="56"/>
      <c r="J50" s="57"/>
      <c r="K50" s="10"/>
    </row>
    <row r="51" spans="2:11" ht="15.75" thickBot="1">
      <c r="B51" s="9"/>
      <c r="C51" s="21"/>
      <c r="D51" s="21"/>
      <c r="E51" s="21"/>
      <c r="F51" s="21"/>
      <c r="G51" s="21"/>
      <c r="H51" s="21"/>
      <c r="I51" s="21"/>
      <c r="J51" s="21"/>
      <c r="K51" s="10"/>
    </row>
    <row r="52" spans="2:11">
      <c r="B52" s="9"/>
      <c r="C52" s="4"/>
      <c r="D52" s="58" t="s">
        <v>443</v>
      </c>
      <c r="E52" s="6"/>
      <c r="F52" s="6"/>
      <c r="G52" s="6"/>
      <c r="H52" s="6"/>
      <c r="I52" s="6"/>
      <c r="J52" s="7"/>
      <c r="K52" s="59"/>
    </row>
    <row r="53" spans="2:11" ht="15.75" thickBot="1">
      <c r="B53" s="9"/>
      <c r="C53" s="60"/>
      <c r="D53" s="61"/>
      <c r="E53" s="61"/>
      <c r="F53" s="61"/>
      <c r="G53" s="61"/>
      <c r="H53" s="61"/>
      <c r="I53" s="61"/>
      <c r="J53" s="59"/>
      <c r="K53" s="59"/>
    </row>
    <row r="54" spans="2:11">
      <c r="B54" s="12"/>
      <c r="C54" s="62"/>
      <c r="D54" s="366" t="s">
        <v>434</v>
      </c>
      <c r="E54" s="367"/>
      <c r="F54" s="338" t="s">
        <v>435</v>
      </c>
      <c r="G54" s="338" t="s">
        <v>436</v>
      </c>
      <c r="H54" s="338" t="s">
        <v>437</v>
      </c>
      <c r="I54" s="338"/>
      <c r="J54" s="340"/>
      <c r="K54" s="17"/>
    </row>
    <row r="55" spans="2:11">
      <c r="B55" s="12"/>
      <c r="C55" s="62"/>
      <c r="D55" s="229" t="s">
        <v>438</v>
      </c>
      <c r="E55" s="230" t="s">
        <v>439</v>
      </c>
      <c r="F55" s="339"/>
      <c r="G55" s="339"/>
      <c r="H55" s="64" t="s">
        <v>444</v>
      </c>
      <c r="I55" s="64" t="s">
        <v>445</v>
      </c>
      <c r="J55" s="65" t="s">
        <v>446</v>
      </c>
      <c r="K55" s="17"/>
    </row>
    <row r="56" spans="2:11">
      <c r="B56" s="9"/>
      <c r="C56" s="60"/>
      <c r="D56" s="66"/>
      <c r="E56" s="67"/>
      <c r="F56" s="68"/>
      <c r="G56" s="69"/>
      <c r="H56" s="70"/>
      <c r="I56" s="71"/>
      <c r="J56" s="72"/>
      <c r="K56" s="10"/>
    </row>
    <row r="57" spans="2:11">
      <c r="B57" s="9"/>
      <c r="C57" s="60"/>
      <c r="D57" s="73"/>
      <c r="E57" s="74"/>
      <c r="F57" s="75"/>
      <c r="G57" s="76"/>
      <c r="H57" s="77"/>
      <c r="I57" s="78"/>
      <c r="J57" s="79"/>
      <c r="K57" s="10"/>
    </row>
    <row r="58" spans="2:11" ht="15.75" thickBot="1">
      <c r="B58" s="9"/>
      <c r="C58" s="60"/>
      <c r="D58" s="80"/>
      <c r="E58" s="81"/>
      <c r="F58" s="82"/>
      <c r="G58" s="83"/>
      <c r="H58" s="84"/>
      <c r="I58" s="85"/>
      <c r="J58" s="86"/>
      <c r="K58" s="10"/>
    </row>
    <row r="59" spans="2:11">
      <c r="B59" s="9"/>
      <c r="C59" s="60"/>
      <c r="D59" s="195" t="s">
        <v>440</v>
      </c>
      <c r="E59" s="196"/>
      <c r="F59" s="197"/>
      <c r="G59" s="198"/>
      <c r="H59" s="198"/>
      <c r="I59" s="199"/>
      <c r="J59" s="7"/>
      <c r="K59" s="10"/>
    </row>
    <row r="60" spans="2:11">
      <c r="B60" s="9"/>
      <c r="C60" s="60"/>
      <c r="D60" s="363" t="s">
        <v>541</v>
      </c>
      <c r="E60" s="364"/>
      <c r="F60" s="364"/>
      <c r="G60" s="364"/>
      <c r="H60" s="364"/>
      <c r="I60" s="364"/>
      <c r="J60" s="365"/>
      <c r="K60" s="59"/>
    </row>
    <row r="61" spans="2:11">
      <c r="B61" s="9"/>
      <c r="C61" s="60"/>
      <c r="D61" s="222" t="s">
        <v>542</v>
      </c>
      <c r="E61" s="223"/>
      <c r="F61" s="223"/>
      <c r="G61" s="223"/>
      <c r="H61" s="223"/>
      <c r="I61" s="223"/>
      <c r="J61" s="224"/>
      <c r="K61" s="59"/>
    </row>
    <row r="62" spans="2:11" ht="15.75" thickBot="1">
      <c r="B62" s="9"/>
      <c r="C62" s="87"/>
      <c r="D62" s="163" t="s">
        <v>543</v>
      </c>
      <c r="E62" s="88"/>
      <c r="F62" s="89"/>
      <c r="G62" s="90"/>
      <c r="H62" s="90"/>
      <c r="I62" s="90"/>
      <c r="J62" s="91"/>
      <c r="K62" s="59"/>
    </row>
    <row r="63" spans="2:11" ht="15.75" thickBot="1">
      <c r="B63" s="9"/>
      <c r="C63" s="61"/>
      <c r="D63" s="92"/>
      <c r="E63" s="93"/>
      <c r="F63" s="94"/>
      <c r="G63" s="95"/>
      <c r="H63" s="95"/>
      <c r="I63" s="95"/>
      <c r="J63" s="95"/>
      <c r="K63" s="59"/>
    </row>
    <row r="64" spans="2:11">
      <c r="B64" s="9"/>
      <c r="C64" s="4"/>
      <c r="D64" s="58" t="s">
        <v>447</v>
      </c>
      <c r="E64" s="6"/>
      <c r="F64" s="6"/>
      <c r="G64" s="6"/>
      <c r="H64" s="6"/>
      <c r="I64" s="6"/>
      <c r="J64" s="7"/>
      <c r="K64" s="59"/>
    </row>
    <row r="65" spans="2:11" ht="15.75" thickBot="1">
      <c r="B65" s="9"/>
      <c r="C65" s="60"/>
      <c r="D65" s="61"/>
      <c r="E65" s="61"/>
      <c r="F65" s="61"/>
      <c r="G65" s="61"/>
      <c r="H65" s="61"/>
      <c r="I65" s="61"/>
      <c r="J65" s="59"/>
      <c r="K65" s="59"/>
    </row>
    <row r="66" spans="2:11">
      <c r="B66" s="12"/>
      <c r="C66" s="62"/>
      <c r="D66" s="366" t="s">
        <v>434</v>
      </c>
      <c r="E66" s="367"/>
      <c r="F66" s="338" t="s">
        <v>435</v>
      </c>
      <c r="G66" s="338" t="s">
        <v>436</v>
      </c>
      <c r="H66" s="338" t="s">
        <v>437</v>
      </c>
      <c r="I66" s="338"/>
      <c r="J66" s="340"/>
      <c r="K66" s="17"/>
    </row>
    <row r="67" spans="2:11">
      <c r="B67" s="12"/>
      <c r="C67" s="62"/>
      <c r="D67" s="229" t="s">
        <v>438</v>
      </c>
      <c r="E67" s="230" t="s">
        <v>439</v>
      </c>
      <c r="F67" s="339"/>
      <c r="G67" s="339"/>
      <c r="H67" s="64" t="s">
        <v>444</v>
      </c>
      <c r="I67" s="64" t="s">
        <v>445</v>
      </c>
      <c r="J67" s="65" t="s">
        <v>446</v>
      </c>
      <c r="K67" s="17"/>
    </row>
    <row r="68" spans="2:11">
      <c r="B68" s="9"/>
      <c r="C68" s="60"/>
      <c r="D68" s="66"/>
      <c r="E68" s="67"/>
      <c r="F68" s="68"/>
      <c r="G68" s="77"/>
      <c r="H68" s="96"/>
      <c r="I68" s="96"/>
      <c r="J68" s="72"/>
      <c r="K68" s="10"/>
    </row>
    <row r="69" spans="2:11">
      <c r="B69" s="9"/>
      <c r="C69" s="60"/>
      <c r="D69" s="73"/>
      <c r="E69" s="74"/>
      <c r="F69" s="75"/>
      <c r="G69" s="97"/>
      <c r="H69" s="98"/>
      <c r="I69" s="98"/>
      <c r="J69" s="79"/>
      <c r="K69" s="10"/>
    </row>
    <row r="70" spans="2:11" ht="15.75" thickBot="1">
      <c r="B70" s="9"/>
      <c r="C70" s="60"/>
      <c r="D70" s="80"/>
      <c r="E70" s="81"/>
      <c r="F70" s="82"/>
      <c r="G70" s="99"/>
      <c r="H70" s="100"/>
      <c r="I70" s="100"/>
      <c r="J70" s="86"/>
      <c r="K70" s="10"/>
    </row>
    <row r="71" spans="2:11">
      <c r="B71" s="9"/>
      <c r="C71" s="60"/>
      <c r="D71" s="21" t="s">
        <v>440</v>
      </c>
      <c r="E71" s="93"/>
      <c r="F71" s="94"/>
      <c r="G71" s="95"/>
      <c r="H71" s="95"/>
      <c r="I71" s="95"/>
      <c r="J71" s="101"/>
      <c r="K71" s="59"/>
    </row>
    <row r="72" spans="2:11">
      <c r="B72" s="9"/>
      <c r="C72" s="60"/>
      <c r="D72" s="362" t="s">
        <v>546</v>
      </c>
      <c r="E72" s="362"/>
      <c r="F72" s="362"/>
      <c r="G72" s="362"/>
      <c r="H72" s="362"/>
      <c r="I72" s="362"/>
      <c r="J72" s="193"/>
      <c r="K72" s="59"/>
    </row>
    <row r="73" spans="2:11" ht="15.75" thickBot="1">
      <c r="B73" s="9"/>
      <c r="C73" s="60"/>
      <c r="D73" s="88" t="s">
        <v>547</v>
      </c>
      <c r="E73" s="231"/>
      <c r="F73" s="231"/>
      <c r="G73" s="231"/>
      <c r="H73" s="231"/>
      <c r="I73" s="231"/>
      <c r="J73" s="228"/>
      <c r="K73" s="59"/>
    </row>
    <row r="74" spans="2:11" ht="15.75" thickBot="1">
      <c r="B74" s="9"/>
      <c r="C74" s="103"/>
      <c r="D74" s="103"/>
      <c r="E74" s="103"/>
      <c r="F74" s="103"/>
      <c r="G74" s="103"/>
      <c r="H74" s="103"/>
      <c r="I74" s="103"/>
      <c r="J74" s="103"/>
      <c r="K74" s="59"/>
    </row>
    <row r="75" spans="2:11" ht="38.25">
      <c r="B75" s="104"/>
      <c r="C75" s="105"/>
      <c r="D75" s="106" t="s">
        <v>448</v>
      </c>
      <c r="E75" s="107"/>
      <c r="F75" s="107"/>
      <c r="G75" s="108"/>
      <c r="H75" s="227" t="s">
        <v>449</v>
      </c>
      <c r="I75" s="227" t="s">
        <v>450</v>
      </c>
      <c r="J75" s="110" t="s">
        <v>451</v>
      </c>
      <c r="K75" s="111"/>
    </row>
    <row r="76" spans="2:11">
      <c r="B76" s="104"/>
      <c r="C76" s="104"/>
      <c r="D76" s="113" t="s">
        <v>452</v>
      </c>
      <c r="E76" s="114"/>
      <c r="F76" s="114"/>
      <c r="G76" s="114"/>
      <c r="H76" s="115"/>
      <c r="I76" s="115"/>
      <c r="J76" s="116"/>
      <c r="K76" s="111"/>
    </row>
    <row r="77" spans="2:11">
      <c r="B77" s="104"/>
      <c r="C77" s="104"/>
      <c r="D77" s="113" t="s">
        <v>453</v>
      </c>
      <c r="E77" s="114"/>
      <c r="F77" s="114"/>
      <c r="G77" s="114"/>
      <c r="H77" s="115"/>
      <c r="I77" s="115"/>
      <c r="J77" s="116"/>
      <c r="K77" s="111"/>
    </row>
    <row r="78" spans="2:11">
      <c r="B78" s="104"/>
      <c r="C78" s="104"/>
      <c r="D78" s="117" t="s">
        <v>454</v>
      </c>
      <c r="E78" s="118"/>
      <c r="F78" s="118"/>
      <c r="G78" s="118"/>
      <c r="H78" s="115"/>
      <c r="I78" s="115">
        <v>238586.65</v>
      </c>
      <c r="J78" s="115">
        <v>238586.65</v>
      </c>
      <c r="K78" s="111"/>
    </row>
    <row r="79" spans="2:11">
      <c r="B79" s="104"/>
      <c r="C79" s="104"/>
      <c r="D79" s="113" t="s">
        <v>455</v>
      </c>
      <c r="E79" s="114"/>
      <c r="F79" s="114"/>
      <c r="G79" s="114"/>
      <c r="H79" s="115"/>
      <c r="I79" s="115">
        <v>62500</v>
      </c>
      <c r="J79" s="116">
        <v>62500</v>
      </c>
      <c r="K79" s="111"/>
    </row>
    <row r="80" spans="2:11">
      <c r="B80" s="104"/>
      <c r="C80" s="104"/>
      <c r="D80" s="113" t="s">
        <v>456</v>
      </c>
      <c r="E80" s="114"/>
      <c r="F80" s="114"/>
      <c r="G80" s="114"/>
      <c r="H80" s="115"/>
      <c r="I80" s="115">
        <v>3125</v>
      </c>
      <c r="J80" s="116">
        <v>3125</v>
      </c>
      <c r="K80" s="111"/>
    </row>
    <row r="81" spans="2:11">
      <c r="B81" s="104"/>
      <c r="C81" s="104"/>
      <c r="D81" s="117" t="s">
        <v>457</v>
      </c>
      <c r="E81" s="118"/>
      <c r="F81" s="118"/>
      <c r="G81" s="118"/>
      <c r="H81" s="115"/>
      <c r="I81" s="115">
        <v>12500</v>
      </c>
      <c r="J81" s="116">
        <v>12500</v>
      </c>
      <c r="K81" s="111"/>
    </row>
    <row r="82" spans="2:11">
      <c r="B82" s="104"/>
      <c r="C82" s="104"/>
      <c r="D82" s="117" t="s">
        <v>458</v>
      </c>
      <c r="E82" s="118"/>
      <c r="F82" s="118"/>
      <c r="G82" s="118"/>
      <c r="H82" s="115"/>
      <c r="I82" s="115"/>
      <c r="J82" s="116"/>
      <c r="K82" s="111"/>
    </row>
    <row r="83" spans="2:11">
      <c r="B83" s="104"/>
      <c r="C83" s="104"/>
      <c r="D83" s="117" t="s">
        <v>459</v>
      </c>
      <c r="E83" s="118"/>
      <c r="F83" s="118"/>
      <c r="G83" s="118"/>
      <c r="H83" s="115"/>
      <c r="I83" s="115"/>
      <c r="J83" s="116"/>
      <c r="K83" s="111"/>
    </row>
    <row r="84" spans="2:11">
      <c r="B84" s="104"/>
      <c r="C84" s="104"/>
      <c r="D84" s="117" t="s">
        <v>460</v>
      </c>
      <c r="E84" s="118"/>
      <c r="F84" s="118"/>
      <c r="G84" s="118"/>
      <c r="H84" s="115"/>
      <c r="I84" s="115"/>
      <c r="J84" s="116"/>
      <c r="K84" s="111"/>
    </row>
    <row r="85" spans="2:11">
      <c r="B85" s="104"/>
      <c r="C85" s="104"/>
      <c r="D85" s="117" t="s">
        <v>461</v>
      </c>
      <c r="E85" s="118"/>
      <c r="F85" s="118"/>
      <c r="G85" s="118"/>
      <c r="H85" s="119"/>
      <c r="I85" s="115"/>
      <c r="J85" s="116"/>
      <c r="K85" s="111"/>
    </row>
    <row r="86" spans="2:11">
      <c r="B86" s="104"/>
      <c r="C86" s="104"/>
      <c r="D86" s="117" t="s">
        <v>462</v>
      </c>
      <c r="E86" s="118"/>
      <c r="F86" s="118"/>
      <c r="G86" s="118"/>
      <c r="H86" s="119"/>
      <c r="I86" s="115"/>
      <c r="J86" s="116"/>
      <c r="K86" s="111"/>
    </row>
    <row r="87" spans="2:11">
      <c r="B87" s="104"/>
      <c r="C87" s="104"/>
      <c r="D87" s="120" t="s">
        <v>3</v>
      </c>
      <c r="E87" s="20"/>
      <c r="F87" s="20"/>
      <c r="G87" s="20"/>
      <c r="H87" s="121"/>
      <c r="I87" s="121">
        <f>SUM(I78:I86)</f>
        <v>316711.65000000002</v>
      </c>
      <c r="J87" s="121">
        <f>SUM(J78:J86)</f>
        <v>316711.65000000002</v>
      </c>
      <c r="K87" s="111"/>
    </row>
    <row r="88" spans="2:11" ht="15.75" thickBot="1">
      <c r="B88" s="104"/>
      <c r="C88" s="122"/>
      <c r="D88" s="123" t="s">
        <v>463</v>
      </c>
      <c r="E88" s="124"/>
      <c r="F88" s="124"/>
      <c r="G88" s="124"/>
      <c r="H88" s="125"/>
      <c r="I88" s="125"/>
      <c r="J88" s="126"/>
      <c r="K88" s="111"/>
    </row>
    <row r="89" spans="2:11" ht="15.75" thickBot="1">
      <c r="B89" s="9"/>
      <c r="C89" s="21"/>
      <c r="D89" s="21"/>
      <c r="E89" s="21"/>
      <c r="F89" s="21"/>
      <c r="G89" s="21"/>
      <c r="H89" s="21"/>
      <c r="I89" s="21"/>
      <c r="J89" s="21"/>
      <c r="K89" s="10"/>
    </row>
    <row r="90" spans="2:11">
      <c r="B90" s="62"/>
      <c r="C90" s="127"/>
      <c r="D90" s="58" t="s">
        <v>464</v>
      </c>
      <c r="E90" s="128"/>
      <c r="F90" s="128"/>
      <c r="G90" s="58"/>
      <c r="H90" s="58"/>
      <c r="I90" s="58"/>
      <c r="J90" s="129"/>
      <c r="K90" s="130"/>
    </row>
    <row r="91" spans="2:11">
      <c r="B91" s="133"/>
      <c r="C91" s="133"/>
      <c r="D91" s="134"/>
      <c r="E91" s="223"/>
      <c r="F91" s="223"/>
      <c r="G91" s="223"/>
      <c r="H91" s="223"/>
      <c r="I91" s="223"/>
      <c r="J91" s="225" t="s">
        <v>437</v>
      </c>
      <c r="K91" s="137"/>
    </row>
    <row r="92" spans="2:11">
      <c r="B92" s="133"/>
      <c r="C92" s="133"/>
      <c r="D92" s="139" t="s">
        <v>465</v>
      </c>
      <c r="E92" s="140"/>
      <c r="F92" s="140"/>
      <c r="G92" s="140"/>
      <c r="H92" s="140"/>
      <c r="I92" s="141"/>
      <c r="J92" s="116">
        <v>42228.22</v>
      </c>
      <c r="K92" s="137"/>
    </row>
    <row r="93" spans="2:11">
      <c r="B93" s="133"/>
      <c r="C93" s="133"/>
      <c r="D93" s="142" t="s">
        <v>466</v>
      </c>
      <c r="E93" s="140"/>
      <c r="F93" s="140"/>
      <c r="G93" s="140"/>
      <c r="H93" s="140"/>
      <c r="I93" s="140"/>
      <c r="J93" s="116"/>
      <c r="K93" s="137"/>
    </row>
    <row r="94" spans="2:11">
      <c r="B94" s="133"/>
      <c r="C94" s="133"/>
      <c r="D94" s="143" t="s">
        <v>3</v>
      </c>
      <c r="E94" s="140"/>
      <c r="F94" s="140"/>
      <c r="G94" s="140"/>
      <c r="H94" s="140"/>
      <c r="I94" s="140"/>
      <c r="J94" s="116">
        <f>SUM(J92:J93)</f>
        <v>42228.22</v>
      </c>
      <c r="K94" s="137"/>
    </row>
    <row r="95" spans="2:11" ht="15.75" thickBot="1">
      <c r="B95" s="133"/>
      <c r="C95" s="144"/>
      <c r="D95" s="123" t="s">
        <v>467</v>
      </c>
      <c r="E95" s="123"/>
      <c r="F95" s="145"/>
      <c r="G95" s="145"/>
      <c r="H95" s="125"/>
      <c r="I95" s="125"/>
      <c r="J95" s="146"/>
      <c r="K95" s="137"/>
    </row>
    <row r="96" spans="2:11" ht="15.75" thickBot="1">
      <c r="B96" s="60"/>
      <c r="C96" s="61"/>
      <c r="D96" s="61"/>
      <c r="E96" s="61"/>
      <c r="F96" s="61"/>
      <c r="G96" s="61"/>
      <c r="H96" s="61"/>
      <c r="I96" s="61"/>
      <c r="J96" s="61"/>
      <c r="K96" s="59"/>
    </row>
    <row r="97" spans="2:11">
      <c r="B97" s="60"/>
      <c r="C97" s="4"/>
      <c r="D97" s="23" t="s">
        <v>468</v>
      </c>
      <c r="E97" s="6"/>
      <c r="F97" s="6"/>
      <c r="G97" s="6"/>
      <c r="H97" s="354" t="s">
        <v>437</v>
      </c>
      <c r="I97" s="355"/>
      <c r="J97" s="356"/>
      <c r="K97" s="59"/>
    </row>
    <row r="98" spans="2:11">
      <c r="B98" s="60"/>
      <c r="C98" s="60"/>
      <c r="D98" s="233" t="s">
        <v>469</v>
      </c>
      <c r="E98" s="148"/>
      <c r="F98" s="233"/>
      <c r="G98" s="149" t="s">
        <v>470</v>
      </c>
      <c r="H98" s="64" t="s">
        <v>444</v>
      </c>
      <c r="I98" s="64" t="s">
        <v>445</v>
      </c>
      <c r="J98" s="65" t="s">
        <v>446</v>
      </c>
      <c r="K98" s="59"/>
    </row>
    <row r="99" spans="2:11">
      <c r="B99" s="150"/>
      <c r="C99" s="150"/>
      <c r="D99" s="151" t="s">
        <v>471</v>
      </c>
      <c r="E99" s="233"/>
      <c r="F99" s="151"/>
      <c r="G99" s="301">
        <v>1</v>
      </c>
      <c r="H99" s="121">
        <v>1752471.13</v>
      </c>
      <c r="I99" s="152"/>
      <c r="J99" s="153"/>
      <c r="K99" s="154"/>
    </row>
    <row r="100" spans="2:11">
      <c r="B100" s="133"/>
      <c r="C100" s="133"/>
      <c r="D100" s="151" t="s">
        <v>472</v>
      </c>
      <c r="E100" s="151"/>
      <c r="F100" s="151"/>
      <c r="G100" s="156"/>
      <c r="H100" s="156"/>
      <c r="I100" s="157"/>
      <c r="J100" s="158"/>
      <c r="K100" s="137"/>
    </row>
    <row r="101" spans="2:11">
      <c r="B101" s="133"/>
      <c r="C101" s="133"/>
      <c r="D101" s="151" t="s">
        <v>473</v>
      </c>
      <c r="E101" s="151"/>
      <c r="F101" s="151"/>
      <c r="G101" s="156"/>
      <c r="H101" s="156"/>
      <c r="I101" s="156"/>
      <c r="J101" s="116"/>
      <c r="K101" s="137"/>
    </row>
    <row r="102" spans="2:11">
      <c r="B102" s="133"/>
      <c r="C102" s="133"/>
      <c r="D102" s="151" t="s">
        <v>474</v>
      </c>
      <c r="E102" s="151"/>
      <c r="F102" s="151"/>
      <c r="G102" s="156"/>
      <c r="H102" s="156"/>
      <c r="I102" s="156"/>
      <c r="J102" s="116"/>
      <c r="K102" s="137"/>
    </row>
    <row r="103" spans="2:11">
      <c r="B103" s="133"/>
      <c r="C103" s="133"/>
      <c r="D103" s="159" t="s">
        <v>475</v>
      </c>
      <c r="E103" s="151"/>
      <c r="F103" s="151"/>
      <c r="G103" s="157"/>
      <c r="H103" s="237">
        <v>42228.22</v>
      </c>
      <c r="I103" s="157"/>
      <c r="J103" s="158"/>
      <c r="K103" s="137"/>
    </row>
    <row r="104" spans="2:11">
      <c r="B104" s="133"/>
      <c r="C104" s="133"/>
      <c r="D104" s="159" t="s">
        <v>476</v>
      </c>
      <c r="E104" s="151"/>
      <c r="F104" s="151"/>
      <c r="G104" s="157"/>
      <c r="H104" s="157"/>
      <c r="I104" s="156"/>
      <c r="J104" s="116">
        <v>316711.65000000002</v>
      </c>
      <c r="K104" s="137"/>
    </row>
    <row r="105" spans="2:11">
      <c r="B105" s="133"/>
      <c r="C105" s="133"/>
      <c r="D105" s="159" t="s">
        <v>477</v>
      </c>
      <c r="E105" s="151"/>
      <c r="F105" s="151"/>
      <c r="G105" s="156"/>
      <c r="H105" s="157"/>
      <c r="I105" s="157"/>
      <c r="J105" s="116"/>
      <c r="K105" s="137"/>
    </row>
    <row r="106" spans="2:11">
      <c r="B106" s="133"/>
      <c r="C106" s="133"/>
      <c r="D106" s="160" t="s">
        <v>478</v>
      </c>
      <c r="E106" s="151"/>
      <c r="F106" s="160"/>
      <c r="G106" s="268"/>
      <c r="H106" s="268">
        <f>SUM(H99:H103)</f>
        <v>1794699.3499999999</v>
      </c>
      <c r="I106" s="268">
        <f>I101+I102+I104</f>
        <v>0</v>
      </c>
      <c r="J106" s="236">
        <f>J101+J102+J104+J105</f>
        <v>316711.65000000002</v>
      </c>
      <c r="K106" s="137"/>
    </row>
    <row r="107" spans="2:11" ht="15.75" thickBot="1">
      <c r="B107" s="133"/>
      <c r="C107" s="144"/>
      <c r="D107" s="161" t="s">
        <v>479</v>
      </c>
      <c r="E107" s="162"/>
      <c r="F107" s="161"/>
      <c r="G107" s="285">
        <v>1</v>
      </c>
      <c r="H107" s="357">
        <f>G106+H106+I106+J106</f>
        <v>2111411</v>
      </c>
      <c r="I107" s="358"/>
      <c r="J107" s="359"/>
      <c r="K107" s="137"/>
    </row>
    <row r="108" spans="2:11" ht="15.75" thickBot="1">
      <c r="B108" s="40"/>
      <c r="C108" s="41"/>
      <c r="D108" s="41"/>
      <c r="E108" s="41"/>
      <c r="F108" s="41"/>
      <c r="G108" s="41"/>
      <c r="H108" s="41"/>
      <c r="I108" s="41"/>
      <c r="J108" s="41"/>
      <c r="K108" s="42"/>
    </row>
  </sheetData>
  <mergeCells count="28">
    <mergeCell ref="H97:J97"/>
    <mergeCell ref="H107:J107"/>
    <mergeCell ref="D60:J60"/>
    <mergeCell ref="D66:E66"/>
    <mergeCell ref="F66:F67"/>
    <mergeCell ref="G66:G67"/>
    <mergeCell ref="H66:J66"/>
    <mergeCell ref="D72:I72"/>
    <mergeCell ref="E43:F43"/>
    <mergeCell ref="I43:J43"/>
    <mergeCell ref="D54:E54"/>
    <mergeCell ref="F54:F55"/>
    <mergeCell ref="G54:G55"/>
    <mergeCell ref="H54:J54"/>
    <mergeCell ref="E41:F41"/>
    <mergeCell ref="I41:J41"/>
    <mergeCell ref="C3:J5"/>
    <mergeCell ref="D15:E15"/>
    <mergeCell ref="F15:F16"/>
    <mergeCell ref="G15:G16"/>
    <mergeCell ref="H15:H16"/>
    <mergeCell ref="I15:I16"/>
    <mergeCell ref="J15:J16"/>
    <mergeCell ref="D39:F39"/>
    <mergeCell ref="G39:G40"/>
    <mergeCell ref="H39:H40"/>
    <mergeCell ref="I39:J40"/>
    <mergeCell ref="E40:F40"/>
  </mergeCells>
  <pageMargins left="0.27" right="0.33" top="0.51" bottom="0.44" header="0.31496062992125984" footer="0.31496062992125984"/>
  <pageSetup paperSize="9" scale="5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124"/>
  <sheetViews>
    <sheetView topLeftCell="A106" workbookViewId="0">
      <selection activeCell="D76" sqref="D76:J76"/>
    </sheetView>
  </sheetViews>
  <sheetFormatPr defaultRowHeight="15"/>
  <cols>
    <col min="2" max="2" width="2.140625" customWidth="1"/>
    <col min="3" max="3" width="2" customWidth="1"/>
    <col min="4" max="4" width="24.140625" customWidth="1"/>
    <col min="5" max="5" width="26.85546875" customWidth="1"/>
    <col min="6" max="6" width="26.140625" customWidth="1"/>
    <col min="7" max="7" width="25.28515625" customWidth="1"/>
    <col min="8" max="8" width="24.5703125" customWidth="1"/>
    <col min="9" max="9" width="25.140625" customWidth="1"/>
    <col min="10" max="10" width="14.42578125" customWidth="1"/>
    <col min="11" max="11" width="1.710937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31" t="s">
        <v>426</v>
      </c>
      <c r="D3" s="331"/>
      <c r="E3" s="331"/>
      <c r="F3" s="331"/>
      <c r="G3" s="331"/>
      <c r="H3" s="331"/>
      <c r="I3" s="331"/>
      <c r="J3" s="331"/>
      <c r="K3" s="10"/>
    </row>
    <row r="4" spans="2:11">
      <c r="B4" s="9"/>
      <c r="C4" s="331"/>
      <c r="D4" s="331"/>
      <c r="E4" s="331"/>
      <c r="F4" s="331"/>
      <c r="G4" s="331"/>
      <c r="H4" s="331"/>
      <c r="I4" s="331"/>
      <c r="J4" s="331"/>
      <c r="K4" s="10"/>
    </row>
    <row r="5" spans="2:11">
      <c r="B5" s="9"/>
      <c r="C5" s="331"/>
      <c r="D5" s="331"/>
      <c r="E5" s="331"/>
      <c r="F5" s="331"/>
      <c r="G5" s="331"/>
      <c r="H5" s="331"/>
      <c r="I5" s="331"/>
      <c r="J5" s="331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13</v>
      </c>
      <c r="F8" s="13"/>
      <c r="G8" s="16" t="s">
        <v>428</v>
      </c>
      <c r="H8" s="389" t="s">
        <v>568</v>
      </c>
      <c r="I8" s="389"/>
      <c r="J8" s="13"/>
      <c r="K8" s="17"/>
    </row>
    <row r="9" spans="2:11">
      <c r="B9" s="12"/>
      <c r="C9" s="13" t="s">
        <v>513</v>
      </c>
      <c r="D9" s="13"/>
      <c r="E9" s="235">
        <v>4123144</v>
      </c>
      <c r="F9" s="13" t="s">
        <v>429</v>
      </c>
      <c r="G9" s="16" t="s">
        <v>430</v>
      </c>
      <c r="H9" s="20" t="s">
        <v>567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431</v>
      </c>
      <c r="H10" s="20">
        <v>352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5890031455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433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32" t="s">
        <v>434</v>
      </c>
      <c r="E15" s="333"/>
      <c r="F15" s="334" t="s">
        <v>518</v>
      </c>
      <c r="G15" s="334" t="s">
        <v>481</v>
      </c>
      <c r="H15" s="336" t="s">
        <v>482</v>
      </c>
      <c r="I15" s="336" t="s">
        <v>519</v>
      </c>
      <c r="J15" s="360" t="s">
        <v>437</v>
      </c>
      <c r="K15" s="10"/>
    </row>
    <row r="16" spans="2:11" ht="25.5">
      <c r="B16" s="9"/>
      <c r="C16" s="9"/>
      <c r="D16" s="232" t="s">
        <v>521</v>
      </c>
      <c r="E16" s="182" t="s">
        <v>522</v>
      </c>
      <c r="F16" s="335"/>
      <c r="G16" s="335"/>
      <c r="H16" s="337"/>
      <c r="I16" s="337"/>
      <c r="J16" s="361"/>
      <c r="K16" s="10"/>
    </row>
    <row r="17" spans="2:11" ht="39">
      <c r="B17" s="9"/>
      <c r="C17" s="9"/>
      <c r="D17" s="241" t="s">
        <v>706</v>
      </c>
      <c r="E17" s="241" t="s">
        <v>705</v>
      </c>
      <c r="F17" s="181">
        <v>1248</v>
      </c>
      <c r="G17" s="28" t="s">
        <v>745</v>
      </c>
      <c r="H17" s="29" t="s">
        <v>746</v>
      </c>
      <c r="I17" s="29" t="s">
        <v>747</v>
      </c>
      <c r="J17" s="315">
        <v>887697.68</v>
      </c>
      <c r="K17" s="10"/>
    </row>
    <row r="18" spans="2:11" ht="39">
      <c r="B18" s="9"/>
      <c r="C18" s="9"/>
      <c r="D18" s="244" t="s">
        <v>743</v>
      </c>
      <c r="E18" s="244" t="s">
        <v>707</v>
      </c>
      <c r="F18" s="290">
        <v>1949</v>
      </c>
      <c r="G18" s="28" t="s">
        <v>745</v>
      </c>
      <c r="H18" s="29" t="s">
        <v>748</v>
      </c>
      <c r="I18" s="29" t="s">
        <v>749</v>
      </c>
      <c r="J18" s="277">
        <v>1014511.84</v>
      </c>
      <c r="K18" s="10"/>
    </row>
    <row r="19" spans="2:11">
      <c r="B19" s="9"/>
      <c r="C19" s="9"/>
      <c r="D19" s="244"/>
      <c r="E19" s="244"/>
      <c r="F19" s="290"/>
      <c r="G19" s="31"/>
      <c r="H19" s="32"/>
      <c r="I19" s="32"/>
      <c r="J19" s="317"/>
      <c r="K19" s="10"/>
    </row>
    <row r="20" spans="2:11">
      <c r="B20" s="9"/>
      <c r="C20" s="9"/>
      <c r="D20" s="244"/>
      <c r="E20" s="245"/>
      <c r="F20" s="290"/>
      <c r="G20" s="31"/>
      <c r="H20" s="32"/>
      <c r="I20" s="32"/>
      <c r="J20" s="303"/>
      <c r="K20" s="10"/>
    </row>
    <row r="21" spans="2:11" ht="15.75" thickBot="1">
      <c r="B21" s="9"/>
      <c r="C21" s="9"/>
      <c r="D21" s="248" t="s">
        <v>744</v>
      </c>
      <c r="E21" s="250">
        <v>2</v>
      </c>
      <c r="F21" s="250">
        <f>SUM(F17:F20)</f>
        <v>3197</v>
      </c>
      <c r="G21" s="261"/>
      <c r="H21" s="262"/>
      <c r="I21" s="262"/>
      <c r="J21" s="276">
        <f>SUM(J17:J20)</f>
        <v>1902209.52</v>
      </c>
      <c r="K21" s="10"/>
    </row>
    <row r="22" spans="2:11">
      <c r="B22" s="9"/>
      <c r="C22" s="9"/>
      <c r="D22" s="3" t="s">
        <v>520</v>
      </c>
      <c r="E22" s="21"/>
      <c r="F22" s="21"/>
      <c r="G22" s="21"/>
      <c r="H22" s="21"/>
      <c r="I22" s="21"/>
      <c r="J22" s="10"/>
      <c r="K22" s="10"/>
    </row>
    <row r="23" spans="2:11">
      <c r="B23" s="9"/>
      <c r="C23" s="9"/>
      <c r="D23" s="3" t="s">
        <v>540</v>
      </c>
      <c r="E23" s="37"/>
      <c r="F23" s="37"/>
      <c r="G23" s="37"/>
      <c r="H23" s="37"/>
      <c r="I23" s="37"/>
      <c r="J23" s="38"/>
      <c r="K23" s="10"/>
    </row>
    <row r="24" spans="2:11">
      <c r="B24" s="9"/>
      <c r="C24" s="9"/>
      <c r="D24" s="183" t="s">
        <v>523</v>
      </c>
      <c r="E24" s="37"/>
      <c r="F24" s="37"/>
      <c r="G24" s="37"/>
      <c r="H24" s="37"/>
      <c r="I24" s="37"/>
      <c r="J24" s="38"/>
      <c r="K24" s="10"/>
    </row>
    <row r="25" spans="2:11">
      <c r="B25" s="9"/>
      <c r="C25" s="9"/>
      <c r="D25" s="21" t="s">
        <v>524</v>
      </c>
      <c r="E25" s="37"/>
      <c r="F25" s="37"/>
      <c r="G25" s="37"/>
      <c r="H25" s="37"/>
      <c r="I25" s="37"/>
      <c r="J25" s="38"/>
      <c r="K25" s="10"/>
    </row>
    <row r="26" spans="2:11">
      <c r="B26" s="9"/>
      <c r="C26" s="9"/>
      <c r="D26" s="39" t="s">
        <v>511</v>
      </c>
      <c r="E26" s="37"/>
      <c r="F26" s="37"/>
      <c r="G26" s="37"/>
      <c r="H26" s="37"/>
      <c r="I26" s="37"/>
      <c r="J26" s="38"/>
      <c r="K26" s="10"/>
    </row>
    <row r="27" spans="2:11">
      <c r="B27" s="9"/>
      <c r="C27" s="9"/>
      <c r="D27" s="39" t="s">
        <v>534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21" t="s">
        <v>525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21" t="s">
        <v>526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527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528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529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530</v>
      </c>
      <c r="E33" s="37"/>
      <c r="F33" s="37"/>
      <c r="G33" s="37"/>
      <c r="H33" s="37"/>
      <c r="I33" s="37"/>
      <c r="J33" s="38"/>
      <c r="K33" s="10"/>
    </row>
    <row r="34" spans="2:11">
      <c r="B34" s="9"/>
      <c r="C34" s="9"/>
      <c r="D34" s="21" t="s">
        <v>531</v>
      </c>
      <c r="E34" s="37"/>
      <c r="F34" s="37"/>
      <c r="G34" s="37"/>
      <c r="H34" s="37"/>
      <c r="I34" s="37"/>
      <c r="J34" s="38"/>
      <c r="K34" s="10"/>
    </row>
    <row r="35" spans="2:11">
      <c r="B35" s="9"/>
      <c r="C35" s="9"/>
      <c r="D35" s="21" t="s">
        <v>535</v>
      </c>
      <c r="E35" s="37"/>
      <c r="F35" s="37"/>
      <c r="G35" s="37"/>
      <c r="H35" s="37"/>
      <c r="I35" s="37"/>
      <c r="J35" s="38"/>
      <c r="K35" s="10"/>
    </row>
    <row r="36" spans="2:11" ht="15.75" thickBot="1">
      <c r="B36" s="9"/>
      <c r="C36" s="40"/>
      <c r="D36" s="41"/>
      <c r="E36" s="41"/>
      <c r="F36" s="41"/>
      <c r="G36" s="41"/>
      <c r="H36" s="41"/>
      <c r="I36" s="41"/>
      <c r="J36" s="42"/>
      <c r="K36" s="10"/>
    </row>
    <row r="37" spans="2:11">
      <c r="B37" s="9"/>
      <c r="C37" s="21"/>
      <c r="D37" s="21"/>
      <c r="E37" s="21"/>
      <c r="F37" s="21"/>
      <c r="G37" s="21"/>
      <c r="H37" s="21"/>
      <c r="I37" s="21"/>
      <c r="J37" s="21"/>
      <c r="K37" s="10"/>
    </row>
    <row r="38" spans="2:11" ht="15.75" thickBot="1">
      <c r="B38" s="9"/>
      <c r="C38" s="21"/>
      <c r="D38" s="21"/>
      <c r="E38" s="21"/>
      <c r="F38" s="21"/>
      <c r="G38" s="21"/>
      <c r="H38" s="21"/>
      <c r="I38" s="21"/>
      <c r="J38" s="21"/>
      <c r="K38" s="10"/>
    </row>
    <row r="39" spans="2:11">
      <c r="B39" s="9"/>
      <c r="C39" s="22"/>
      <c r="D39" s="23" t="s">
        <v>441</v>
      </c>
      <c r="E39" s="24"/>
      <c r="F39" s="24"/>
      <c r="G39" s="24"/>
      <c r="H39" s="24"/>
      <c r="I39" s="24"/>
      <c r="J39" s="25"/>
      <c r="K39" s="10"/>
    </row>
    <row r="40" spans="2:11" ht="15.75" thickBot="1">
      <c r="B40" s="9"/>
      <c r="C40" s="9"/>
      <c r="D40" s="13"/>
      <c r="E40" s="21"/>
      <c r="F40" s="21"/>
      <c r="G40" s="21"/>
      <c r="H40" s="21"/>
      <c r="I40" s="21"/>
      <c r="J40" s="10"/>
      <c r="K40" s="10"/>
    </row>
    <row r="41" spans="2:11">
      <c r="B41" s="9"/>
      <c r="C41" s="9"/>
      <c r="D41" s="341" t="s">
        <v>434</v>
      </c>
      <c r="E41" s="342"/>
      <c r="F41" s="343"/>
      <c r="G41" s="338" t="s">
        <v>435</v>
      </c>
      <c r="H41" s="338" t="s">
        <v>436</v>
      </c>
      <c r="I41" s="344" t="s">
        <v>437</v>
      </c>
      <c r="J41" s="345"/>
      <c r="K41" s="10"/>
    </row>
    <row r="42" spans="2:11">
      <c r="B42" s="9"/>
      <c r="C42" s="9"/>
      <c r="D42" s="229" t="s">
        <v>438</v>
      </c>
      <c r="E42" s="348" t="s">
        <v>439</v>
      </c>
      <c r="F42" s="349"/>
      <c r="G42" s="339"/>
      <c r="H42" s="339"/>
      <c r="I42" s="346"/>
      <c r="J42" s="347"/>
      <c r="K42" s="10"/>
    </row>
    <row r="43" spans="2:11">
      <c r="B43" s="9"/>
      <c r="C43" s="9"/>
      <c r="D43" s="27" t="s">
        <v>709</v>
      </c>
      <c r="E43" s="387" t="s">
        <v>725</v>
      </c>
      <c r="F43" s="388"/>
      <c r="G43" s="309" t="s">
        <v>638</v>
      </c>
      <c r="H43" s="44" t="s">
        <v>741</v>
      </c>
      <c r="I43" s="352">
        <v>95000</v>
      </c>
      <c r="J43" s="353"/>
      <c r="K43" s="10"/>
    </row>
    <row r="44" spans="2:11">
      <c r="B44" s="9"/>
      <c r="C44" s="9"/>
      <c r="D44" s="30" t="s">
        <v>710</v>
      </c>
      <c r="E44" s="30" t="s">
        <v>726</v>
      </c>
      <c r="F44" s="45"/>
      <c r="G44" s="309" t="s">
        <v>638</v>
      </c>
      <c r="H44" s="44" t="s">
        <v>741</v>
      </c>
      <c r="I44" s="352">
        <v>95000</v>
      </c>
      <c r="J44" s="353"/>
      <c r="K44" s="10"/>
    </row>
    <row r="45" spans="2:11">
      <c r="B45" s="9"/>
      <c r="C45" s="9"/>
      <c r="D45" s="30" t="s">
        <v>711</v>
      </c>
      <c r="E45" s="30" t="s">
        <v>727</v>
      </c>
      <c r="F45" s="45"/>
      <c r="G45" s="309" t="s">
        <v>638</v>
      </c>
      <c r="H45" s="44" t="s">
        <v>741</v>
      </c>
      <c r="I45" s="352">
        <v>95000</v>
      </c>
      <c r="J45" s="353"/>
      <c r="K45" s="10"/>
    </row>
    <row r="46" spans="2:11">
      <c r="B46" s="9"/>
      <c r="C46" s="9"/>
      <c r="D46" s="30" t="s">
        <v>712</v>
      </c>
      <c r="E46" s="30" t="s">
        <v>728</v>
      </c>
      <c r="F46" s="45"/>
      <c r="G46" s="309" t="s">
        <v>638</v>
      </c>
      <c r="H46" s="44" t="s">
        <v>741</v>
      </c>
      <c r="I46" s="352">
        <v>95000</v>
      </c>
      <c r="J46" s="353"/>
      <c r="K46" s="10"/>
    </row>
    <row r="47" spans="2:11">
      <c r="B47" s="9"/>
      <c r="C47" s="9"/>
      <c r="D47" s="30" t="s">
        <v>713</v>
      </c>
      <c r="E47" s="30" t="s">
        <v>729</v>
      </c>
      <c r="F47" s="45"/>
      <c r="G47" s="309" t="s">
        <v>638</v>
      </c>
      <c r="H47" s="44" t="s">
        <v>741</v>
      </c>
      <c r="I47" s="352">
        <v>95000</v>
      </c>
      <c r="J47" s="353"/>
      <c r="K47" s="10"/>
    </row>
    <row r="48" spans="2:11">
      <c r="B48" s="9"/>
      <c r="C48" s="9"/>
      <c r="D48" s="30" t="s">
        <v>714</v>
      </c>
      <c r="E48" s="30" t="s">
        <v>730</v>
      </c>
      <c r="F48" s="45"/>
      <c r="G48" s="309" t="s">
        <v>638</v>
      </c>
      <c r="H48" s="44" t="s">
        <v>741</v>
      </c>
      <c r="I48" s="352">
        <v>95000</v>
      </c>
      <c r="J48" s="353"/>
      <c r="K48" s="10"/>
    </row>
    <row r="49" spans="2:11">
      <c r="B49" s="9"/>
      <c r="C49" s="9"/>
      <c r="D49" s="30" t="s">
        <v>715</v>
      </c>
      <c r="E49" s="30" t="s">
        <v>731</v>
      </c>
      <c r="F49" s="45"/>
      <c r="G49" s="309" t="s">
        <v>638</v>
      </c>
      <c r="H49" s="44" t="s">
        <v>741</v>
      </c>
      <c r="I49" s="352">
        <v>95000</v>
      </c>
      <c r="J49" s="353"/>
      <c r="K49" s="10"/>
    </row>
    <row r="50" spans="2:11">
      <c r="B50" s="9"/>
      <c r="C50" s="9"/>
      <c r="D50" s="30" t="s">
        <v>716</v>
      </c>
      <c r="E50" s="30" t="s">
        <v>732</v>
      </c>
      <c r="F50" s="45"/>
      <c r="G50" s="309" t="s">
        <v>638</v>
      </c>
      <c r="H50" s="44" t="s">
        <v>741</v>
      </c>
      <c r="I50" s="352">
        <v>95000</v>
      </c>
      <c r="J50" s="353"/>
      <c r="K50" s="10"/>
    </row>
    <row r="51" spans="2:11">
      <c r="B51" s="9"/>
      <c r="C51" s="9"/>
      <c r="D51" s="30" t="s">
        <v>717</v>
      </c>
      <c r="E51" s="30" t="s">
        <v>733</v>
      </c>
      <c r="F51" s="45"/>
      <c r="G51" s="309" t="s">
        <v>638</v>
      </c>
      <c r="H51" s="44" t="s">
        <v>741</v>
      </c>
      <c r="I51" s="352">
        <v>95000</v>
      </c>
      <c r="J51" s="353"/>
      <c r="K51" s="10"/>
    </row>
    <row r="52" spans="2:11">
      <c r="B52" s="9"/>
      <c r="C52" s="9"/>
      <c r="D52" s="30" t="s">
        <v>718</v>
      </c>
      <c r="E52" s="30" t="s">
        <v>734</v>
      </c>
      <c r="F52" s="45"/>
      <c r="G52" s="309" t="s">
        <v>638</v>
      </c>
      <c r="H52" s="44" t="s">
        <v>741</v>
      </c>
      <c r="I52" s="352">
        <v>95000</v>
      </c>
      <c r="J52" s="353"/>
      <c r="K52" s="10"/>
    </row>
    <row r="53" spans="2:11">
      <c r="B53" s="9"/>
      <c r="C53" s="9"/>
      <c r="D53" s="30" t="s">
        <v>719</v>
      </c>
      <c r="E53" s="30" t="s">
        <v>735</v>
      </c>
      <c r="F53" s="45"/>
      <c r="G53" s="309" t="s">
        <v>638</v>
      </c>
      <c r="H53" s="44" t="s">
        <v>741</v>
      </c>
      <c r="I53" s="352">
        <v>95000</v>
      </c>
      <c r="J53" s="353"/>
      <c r="K53" s="10"/>
    </row>
    <row r="54" spans="2:11">
      <c r="B54" s="9"/>
      <c r="C54" s="9"/>
      <c r="D54" s="30" t="s">
        <v>720</v>
      </c>
      <c r="E54" s="30" t="s">
        <v>736</v>
      </c>
      <c r="F54" s="45"/>
      <c r="G54" s="309" t="s">
        <v>638</v>
      </c>
      <c r="H54" s="44" t="s">
        <v>741</v>
      </c>
      <c r="I54" s="352">
        <v>95000</v>
      </c>
      <c r="J54" s="353"/>
      <c r="K54" s="10"/>
    </row>
    <row r="55" spans="2:11">
      <c r="B55" s="9"/>
      <c r="C55" s="9"/>
      <c r="D55" s="30" t="s">
        <v>721</v>
      </c>
      <c r="E55" s="30" t="s">
        <v>737</v>
      </c>
      <c r="F55" s="45"/>
      <c r="G55" s="309" t="s">
        <v>638</v>
      </c>
      <c r="H55" s="44" t="s">
        <v>741</v>
      </c>
      <c r="I55" s="352">
        <v>95000</v>
      </c>
      <c r="J55" s="353"/>
      <c r="K55" s="10"/>
    </row>
    <row r="56" spans="2:11">
      <c r="B56" s="9"/>
      <c r="C56" s="9"/>
      <c r="D56" s="30" t="s">
        <v>722</v>
      </c>
      <c r="E56" s="30" t="s">
        <v>738</v>
      </c>
      <c r="F56" s="45"/>
      <c r="G56" s="309" t="s">
        <v>638</v>
      </c>
      <c r="H56" s="44" t="s">
        <v>741</v>
      </c>
      <c r="I56" s="352">
        <v>95000</v>
      </c>
      <c r="J56" s="353"/>
      <c r="K56" s="10"/>
    </row>
    <row r="57" spans="2:11">
      <c r="B57" s="9"/>
      <c r="C57" s="9"/>
      <c r="D57" s="30" t="s">
        <v>723</v>
      </c>
      <c r="E57" s="30" t="s">
        <v>739</v>
      </c>
      <c r="F57" s="45"/>
      <c r="G57" s="309" t="s">
        <v>638</v>
      </c>
      <c r="H57" s="44" t="s">
        <v>741</v>
      </c>
      <c r="I57" s="352">
        <v>95000</v>
      </c>
      <c r="J57" s="353"/>
      <c r="K57" s="10"/>
    </row>
    <row r="58" spans="2:11">
      <c r="B58" s="9"/>
      <c r="C58" s="9"/>
      <c r="D58" s="30" t="s">
        <v>724</v>
      </c>
      <c r="E58" s="30" t="s">
        <v>740</v>
      </c>
      <c r="F58" s="45"/>
      <c r="G58" s="309" t="s">
        <v>638</v>
      </c>
      <c r="H58" s="44" t="s">
        <v>741</v>
      </c>
      <c r="I58" s="352">
        <v>95000</v>
      </c>
      <c r="J58" s="353"/>
      <c r="K58" s="10"/>
    </row>
    <row r="59" spans="2:11" ht="15.75" thickBot="1">
      <c r="B59" s="9"/>
      <c r="C59" s="9"/>
      <c r="D59" s="34" t="s">
        <v>639</v>
      </c>
      <c r="E59" s="384">
        <v>16</v>
      </c>
      <c r="F59" s="385"/>
      <c r="G59" s="50"/>
      <c r="H59" s="51"/>
      <c r="I59" s="390">
        <f>SUM(I43:I58)</f>
        <v>1520000</v>
      </c>
      <c r="J59" s="391"/>
      <c r="K59" s="10"/>
    </row>
    <row r="60" spans="2:11">
      <c r="B60" s="9"/>
      <c r="C60" s="9"/>
      <c r="D60" s="21" t="s">
        <v>442</v>
      </c>
      <c r="E60" s="37"/>
      <c r="F60" s="37"/>
      <c r="G60" s="37"/>
      <c r="H60" s="37"/>
      <c r="I60" s="37"/>
      <c r="J60" s="38"/>
      <c r="K60" s="10"/>
    </row>
    <row r="61" spans="2:11">
      <c r="B61" s="9"/>
      <c r="C61" s="9"/>
      <c r="D61" s="39" t="s">
        <v>536</v>
      </c>
      <c r="E61" s="37"/>
      <c r="F61" s="37"/>
      <c r="G61" s="37"/>
      <c r="H61" s="37"/>
      <c r="I61" s="37"/>
      <c r="J61" s="38"/>
      <c r="K61" s="10"/>
    </row>
    <row r="62" spans="2:11">
      <c r="B62" s="9"/>
      <c r="C62" s="9"/>
      <c r="D62" s="21" t="s">
        <v>537</v>
      </c>
      <c r="E62" s="39"/>
      <c r="F62" s="52"/>
      <c r="G62" s="53"/>
      <c r="H62" s="53"/>
      <c r="I62" s="53"/>
      <c r="J62" s="54"/>
      <c r="K62" s="10"/>
    </row>
    <row r="63" spans="2:11">
      <c r="B63" s="9"/>
      <c r="C63" s="9"/>
      <c r="D63" s="39" t="s">
        <v>538</v>
      </c>
      <c r="E63" s="39"/>
      <c r="F63" s="52"/>
      <c r="G63" s="53"/>
      <c r="H63" s="53"/>
      <c r="I63" s="53"/>
      <c r="J63" s="54"/>
      <c r="K63" s="10"/>
    </row>
    <row r="64" spans="2:11">
      <c r="B64" s="9"/>
      <c r="C64" s="9"/>
      <c r="D64" s="39" t="s">
        <v>539</v>
      </c>
      <c r="E64" s="37"/>
      <c r="F64" s="37"/>
      <c r="G64" s="37"/>
      <c r="H64" s="37"/>
      <c r="I64" s="37"/>
      <c r="J64" s="38"/>
      <c r="K64" s="10"/>
    </row>
    <row r="65" spans="2:11">
      <c r="B65" s="9"/>
      <c r="C65" s="9"/>
      <c r="D65" s="39" t="s">
        <v>544</v>
      </c>
      <c r="E65" s="37"/>
      <c r="F65" s="37"/>
      <c r="G65" s="37"/>
      <c r="H65" s="37"/>
      <c r="I65" s="37"/>
      <c r="J65" s="38"/>
      <c r="K65" s="10"/>
    </row>
    <row r="66" spans="2:11" ht="15.75" thickBot="1">
      <c r="B66" s="9"/>
      <c r="C66" s="40"/>
      <c r="D66" s="41" t="s">
        <v>545</v>
      </c>
      <c r="E66" s="56"/>
      <c r="F66" s="56"/>
      <c r="G66" s="56"/>
      <c r="H66" s="56"/>
      <c r="I66" s="56"/>
      <c r="J66" s="57"/>
      <c r="K66" s="10"/>
    </row>
    <row r="67" spans="2:11" ht="15.75" thickBot="1">
      <c r="B67" s="9"/>
      <c r="C67" s="21"/>
      <c r="D67" s="21"/>
      <c r="E67" s="21"/>
      <c r="F67" s="21"/>
      <c r="G67" s="21"/>
      <c r="H67" s="21"/>
      <c r="I67" s="21"/>
      <c r="J67" s="21"/>
      <c r="K67" s="10"/>
    </row>
    <row r="68" spans="2:11">
      <c r="B68" s="9"/>
      <c r="C68" s="4"/>
      <c r="D68" s="58" t="s">
        <v>443</v>
      </c>
      <c r="E68" s="6"/>
      <c r="F68" s="6"/>
      <c r="G68" s="6"/>
      <c r="H68" s="6"/>
      <c r="I68" s="6"/>
      <c r="J68" s="7"/>
      <c r="K68" s="59"/>
    </row>
    <row r="69" spans="2:11" ht="15.75" thickBot="1">
      <c r="B69" s="9"/>
      <c r="C69" s="60"/>
      <c r="D69" s="61"/>
      <c r="E69" s="61"/>
      <c r="F69" s="61"/>
      <c r="G69" s="61"/>
      <c r="H69" s="61"/>
      <c r="I69" s="61"/>
      <c r="J69" s="59"/>
      <c r="K69" s="59"/>
    </row>
    <row r="70" spans="2:11">
      <c r="B70" s="12"/>
      <c r="C70" s="62"/>
      <c r="D70" s="366" t="s">
        <v>434</v>
      </c>
      <c r="E70" s="367"/>
      <c r="F70" s="338" t="s">
        <v>435</v>
      </c>
      <c r="G70" s="338" t="s">
        <v>436</v>
      </c>
      <c r="H70" s="338" t="s">
        <v>437</v>
      </c>
      <c r="I70" s="338"/>
      <c r="J70" s="340"/>
      <c r="K70" s="17"/>
    </row>
    <row r="71" spans="2:11">
      <c r="B71" s="12"/>
      <c r="C71" s="62"/>
      <c r="D71" s="229" t="s">
        <v>438</v>
      </c>
      <c r="E71" s="230" t="s">
        <v>439</v>
      </c>
      <c r="F71" s="339"/>
      <c r="G71" s="339"/>
      <c r="H71" s="64" t="s">
        <v>444</v>
      </c>
      <c r="I71" s="64" t="s">
        <v>445</v>
      </c>
      <c r="J71" s="65" t="s">
        <v>446</v>
      </c>
      <c r="K71" s="17"/>
    </row>
    <row r="72" spans="2:11">
      <c r="B72" s="9"/>
      <c r="C72" s="60"/>
      <c r="D72" s="66"/>
      <c r="E72" s="67"/>
      <c r="F72" s="68"/>
      <c r="G72" s="69"/>
      <c r="H72" s="70"/>
      <c r="I72" s="71"/>
      <c r="J72" s="72"/>
      <c r="K72" s="10"/>
    </row>
    <row r="73" spans="2:11">
      <c r="B73" s="9"/>
      <c r="C73" s="60"/>
      <c r="D73" s="73"/>
      <c r="E73" s="74"/>
      <c r="F73" s="75"/>
      <c r="G73" s="76"/>
      <c r="H73" s="77"/>
      <c r="I73" s="78"/>
      <c r="J73" s="79"/>
      <c r="K73" s="10"/>
    </row>
    <row r="74" spans="2:11" ht="15.75" thickBot="1">
      <c r="B74" s="9"/>
      <c r="C74" s="60"/>
      <c r="D74" s="80"/>
      <c r="E74" s="81"/>
      <c r="F74" s="82"/>
      <c r="G74" s="83"/>
      <c r="H74" s="84"/>
      <c r="I74" s="85"/>
      <c r="J74" s="86"/>
      <c r="K74" s="10"/>
    </row>
    <row r="75" spans="2:11">
      <c r="B75" s="9"/>
      <c r="C75" s="60"/>
      <c r="D75" s="195" t="s">
        <v>440</v>
      </c>
      <c r="E75" s="196"/>
      <c r="F75" s="197"/>
      <c r="G75" s="198"/>
      <c r="H75" s="198"/>
      <c r="I75" s="199"/>
      <c r="J75" s="7"/>
      <c r="K75" s="10"/>
    </row>
    <row r="76" spans="2:11">
      <c r="B76" s="9"/>
      <c r="C76" s="60"/>
      <c r="D76" s="363" t="s">
        <v>541</v>
      </c>
      <c r="E76" s="364"/>
      <c r="F76" s="364"/>
      <c r="G76" s="364"/>
      <c r="H76" s="364"/>
      <c r="I76" s="364"/>
      <c r="J76" s="365"/>
      <c r="K76" s="59"/>
    </row>
    <row r="77" spans="2:11">
      <c r="B77" s="9"/>
      <c r="C77" s="60"/>
      <c r="D77" s="222" t="s">
        <v>542</v>
      </c>
      <c r="E77" s="223"/>
      <c r="F77" s="223"/>
      <c r="G77" s="223"/>
      <c r="H77" s="223"/>
      <c r="I77" s="223"/>
      <c r="J77" s="224"/>
      <c r="K77" s="59"/>
    </row>
    <row r="78" spans="2:11" ht="15.75" thickBot="1">
      <c r="B78" s="9"/>
      <c r="C78" s="87"/>
      <c r="D78" s="163" t="s">
        <v>543</v>
      </c>
      <c r="E78" s="88"/>
      <c r="F78" s="89"/>
      <c r="G78" s="90"/>
      <c r="H78" s="90"/>
      <c r="I78" s="90"/>
      <c r="J78" s="91"/>
      <c r="K78" s="59"/>
    </row>
    <row r="79" spans="2:11" ht="15.75" thickBot="1">
      <c r="B79" s="9"/>
      <c r="C79" s="61"/>
      <c r="D79" s="92"/>
      <c r="E79" s="93"/>
      <c r="F79" s="94"/>
      <c r="G79" s="95"/>
      <c r="H79" s="95"/>
      <c r="I79" s="95"/>
      <c r="J79" s="95"/>
      <c r="K79" s="59"/>
    </row>
    <row r="80" spans="2:11">
      <c r="B80" s="9"/>
      <c r="C80" s="4"/>
      <c r="D80" s="58" t="s">
        <v>447</v>
      </c>
      <c r="E80" s="6"/>
      <c r="F80" s="6"/>
      <c r="G80" s="6"/>
      <c r="H80" s="6"/>
      <c r="I80" s="6"/>
      <c r="J80" s="7"/>
      <c r="K80" s="59"/>
    </row>
    <row r="81" spans="2:11" ht="15.75" thickBot="1">
      <c r="B81" s="9"/>
      <c r="C81" s="60"/>
      <c r="D81" s="61"/>
      <c r="E81" s="61"/>
      <c r="F81" s="61"/>
      <c r="G81" s="61"/>
      <c r="H81" s="61"/>
      <c r="I81" s="61"/>
      <c r="J81" s="59"/>
      <c r="K81" s="59"/>
    </row>
    <row r="82" spans="2:11">
      <c r="B82" s="12"/>
      <c r="C82" s="62"/>
      <c r="D82" s="366" t="s">
        <v>434</v>
      </c>
      <c r="E82" s="367"/>
      <c r="F82" s="338" t="s">
        <v>435</v>
      </c>
      <c r="G82" s="338" t="s">
        <v>436</v>
      </c>
      <c r="H82" s="338" t="s">
        <v>437</v>
      </c>
      <c r="I82" s="338"/>
      <c r="J82" s="340"/>
      <c r="K82" s="17"/>
    </row>
    <row r="83" spans="2:11">
      <c r="B83" s="12"/>
      <c r="C83" s="62"/>
      <c r="D83" s="229" t="s">
        <v>438</v>
      </c>
      <c r="E83" s="230" t="s">
        <v>439</v>
      </c>
      <c r="F83" s="339"/>
      <c r="G83" s="339"/>
      <c r="H83" s="64" t="s">
        <v>444</v>
      </c>
      <c r="I83" s="64" t="s">
        <v>445</v>
      </c>
      <c r="J83" s="65" t="s">
        <v>446</v>
      </c>
      <c r="K83" s="17"/>
    </row>
    <row r="84" spans="2:11">
      <c r="B84" s="9"/>
      <c r="C84" s="60"/>
      <c r="D84" s="66"/>
      <c r="E84" s="67"/>
      <c r="F84" s="68"/>
      <c r="G84" s="77"/>
      <c r="H84" s="96"/>
      <c r="I84" s="96"/>
      <c r="J84" s="72"/>
      <c r="K84" s="10"/>
    </row>
    <row r="85" spans="2:11">
      <c r="B85" s="9"/>
      <c r="C85" s="60"/>
      <c r="D85" s="73"/>
      <c r="E85" s="74"/>
      <c r="F85" s="75"/>
      <c r="G85" s="97"/>
      <c r="H85" s="98"/>
      <c r="I85" s="98"/>
      <c r="J85" s="79"/>
      <c r="K85" s="10"/>
    </row>
    <row r="86" spans="2:11" ht="15.75" thickBot="1">
      <c r="B86" s="9"/>
      <c r="C86" s="60"/>
      <c r="D86" s="80"/>
      <c r="E86" s="81"/>
      <c r="F86" s="82"/>
      <c r="G86" s="99"/>
      <c r="H86" s="100"/>
      <c r="I86" s="100"/>
      <c r="J86" s="86"/>
      <c r="K86" s="10"/>
    </row>
    <row r="87" spans="2:11">
      <c r="B87" s="9"/>
      <c r="C87" s="60"/>
      <c r="D87" s="21" t="s">
        <v>440</v>
      </c>
      <c r="E87" s="93"/>
      <c r="F87" s="94"/>
      <c r="G87" s="95"/>
      <c r="H87" s="95"/>
      <c r="I87" s="95"/>
      <c r="J87" s="101"/>
      <c r="K87" s="59"/>
    </row>
    <row r="88" spans="2:11">
      <c r="B88" s="9"/>
      <c r="C88" s="60"/>
      <c r="D88" s="362" t="s">
        <v>546</v>
      </c>
      <c r="E88" s="362"/>
      <c r="F88" s="362"/>
      <c r="G88" s="362"/>
      <c r="H88" s="362"/>
      <c r="I88" s="362"/>
      <c r="J88" s="193"/>
      <c r="K88" s="59"/>
    </row>
    <row r="89" spans="2:11" ht="15.75" thickBot="1">
      <c r="B89" s="9"/>
      <c r="C89" s="60"/>
      <c r="D89" s="88" t="s">
        <v>547</v>
      </c>
      <c r="E89" s="231"/>
      <c r="F89" s="231"/>
      <c r="G89" s="231"/>
      <c r="H89" s="231"/>
      <c r="I89" s="231"/>
      <c r="J89" s="228"/>
      <c r="K89" s="59"/>
    </row>
    <row r="90" spans="2:11" ht="15.75" thickBot="1">
      <c r="B90" s="9"/>
      <c r="C90" s="103"/>
      <c r="D90" s="103"/>
      <c r="E90" s="103"/>
      <c r="F90" s="103"/>
      <c r="G90" s="103"/>
      <c r="H90" s="103"/>
      <c r="I90" s="103"/>
      <c r="J90" s="103"/>
      <c r="K90" s="59"/>
    </row>
    <row r="91" spans="2:11" ht="51">
      <c r="B91" s="104"/>
      <c r="C91" s="105"/>
      <c r="D91" s="106" t="s">
        <v>448</v>
      </c>
      <c r="E91" s="107"/>
      <c r="F91" s="107"/>
      <c r="G91" s="108"/>
      <c r="H91" s="227" t="s">
        <v>449</v>
      </c>
      <c r="I91" s="227" t="s">
        <v>450</v>
      </c>
      <c r="J91" s="110" t="s">
        <v>451</v>
      </c>
      <c r="K91" s="111"/>
    </row>
    <row r="92" spans="2:11">
      <c r="B92" s="104"/>
      <c r="C92" s="104"/>
      <c r="D92" s="113" t="s">
        <v>452</v>
      </c>
      <c r="E92" s="114"/>
      <c r="F92" s="114"/>
      <c r="G92" s="114"/>
      <c r="H92" s="115"/>
      <c r="I92" s="115"/>
      <c r="J92" s="116"/>
      <c r="K92" s="111"/>
    </row>
    <row r="93" spans="2:11">
      <c r="B93" s="104"/>
      <c r="C93" s="104"/>
      <c r="D93" s="113" t="s">
        <v>453</v>
      </c>
      <c r="E93" s="114"/>
      <c r="F93" s="114"/>
      <c r="G93" s="114"/>
      <c r="H93" s="115"/>
      <c r="I93" s="115"/>
      <c r="J93" s="116"/>
      <c r="K93" s="111"/>
    </row>
    <row r="94" spans="2:11">
      <c r="B94" s="104"/>
      <c r="C94" s="104"/>
      <c r="D94" s="117" t="s">
        <v>454</v>
      </c>
      <c r="E94" s="118"/>
      <c r="F94" s="118"/>
      <c r="G94" s="118"/>
      <c r="H94" s="115"/>
      <c r="I94" s="115">
        <v>540346.6</v>
      </c>
      <c r="J94" s="115">
        <v>540346.6</v>
      </c>
      <c r="K94" s="111"/>
    </row>
    <row r="95" spans="2:11">
      <c r="B95" s="104"/>
      <c r="C95" s="104"/>
      <c r="D95" s="113" t="s">
        <v>455</v>
      </c>
      <c r="E95" s="114"/>
      <c r="F95" s="114"/>
      <c r="G95" s="114"/>
      <c r="H95" s="115"/>
      <c r="I95" s="115">
        <v>62500</v>
      </c>
      <c r="J95" s="116">
        <v>62500</v>
      </c>
      <c r="K95" s="111"/>
    </row>
    <row r="96" spans="2:11">
      <c r="B96" s="104"/>
      <c r="C96" s="104"/>
      <c r="D96" s="113" t="s">
        <v>456</v>
      </c>
      <c r="E96" s="114"/>
      <c r="F96" s="114"/>
      <c r="G96" s="114"/>
      <c r="H96" s="115"/>
      <c r="I96" s="115">
        <v>3125</v>
      </c>
      <c r="J96" s="116">
        <v>3125</v>
      </c>
      <c r="K96" s="111"/>
    </row>
    <row r="97" spans="2:11">
      <c r="B97" s="104"/>
      <c r="C97" s="104"/>
      <c r="D97" s="117" t="s">
        <v>457</v>
      </c>
      <c r="E97" s="118"/>
      <c r="F97" s="118"/>
      <c r="G97" s="118"/>
      <c r="H97" s="115"/>
      <c r="I97" s="115">
        <v>12500</v>
      </c>
      <c r="J97" s="116">
        <v>12500</v>
      </c>
      <c r="K97" s="111"/>
    </row>
    <row r="98" spans="2:11">
      <c r="B98" s="104"/>
      <c r="C98" s="104"/>
      <c r="D98" s="117" t="s">
        <v>458</v>
      </c>
      <c r="E98" s="118"/>
      <c r="F98" s="118"/>
      <c r="G98" s="118"/>
      <c r="H98" s="115"/>
      <c r="I98" s="115"/>
      <c r="J98" s="116"/>
      <c r="K98" s="111"/>
    </row>
    <row r="99" spans="2:11">
      <c r="B99" s="104"/>
      <c r="C99" s="104"/>
      <c r="D99" s="117" t="s">
        <v>459</v>
      </c>
      <c r="E99" s="118"/>
      <c r="F99" s="118"/>
      <c r="G99" s="118"/>
      <c r="H99" s="115"/>
      <c r="I99" s="115"/>
      <c r="J99" s="116"/>
      <c r="K99" s="111"/>
    </row>
    <row r="100" spans="2:11">
      <c r="B100" s="104"/>
      <c r="C100" s="104"/>
      <c r="D100" s="117" t="s">
        <v>460</v>
      </c>
      <c r="E100" s="118"/>
      <c r="F100" s="118"/>
      <c r="G100" s="118"/>
      <c r="H100" s="115"/>
      <c r="I100" s="115"/>
      <c r="J100" s="116"/>
      <c r="K100" s="111"/>
    </row>
    <row r="101" spans="2:11">
      <c r="B101" s="104"/>
      <c r="C101" s="104"/>
      <c r="D101" s="117" t="s">
        <v>461</v>
      </c>
      <c r="E101" s="118"/>
      <c r="F101" s="118"/>
      <c r="G101" s="118"/>
      <c r="H101" s="119"/>
      <c r="I101" s="115"/>
      <c r="J101" s="116"/>
      <c r="K101" s="111"/>
    </row>
    <row r="102" spans="2:11">
      <c r="B102" s="104"/>
      <c r="C102" s="104"/>
      <c r="D102" s="117" t="s">
        <v>462</v>
      </c>
      <c r="E102" s="118"/>
      <c r="F102" s="118"/>
      <c r="G102" s="118"/>
      <c r="H102" s="119"/>
      <c r="I102" s="115"/>
      <c r="J102" s="116"/>
      <c r="K102" s="111"/>
    </row>
    <row r="103" spans="2:11">
      <c r="B103" s="104"/>
      <c r="C103" s="104"/>
      <c r="D103" s="120" t="s">
        <v>3</v>
      </c>
      <c r="E103" s="20"/>
      <c r="F103" s="20"/>
      <c r="G103" s="20"/>
      <c r="H103" s="121"/>
      <c r="I103" s="121">
        <f>SUM(I94:I102)</f>
        <v>618471.6</v>
      </c>
      <c r="J103" s="121">
        <f>SUM(J94:J102)</f>
        <v>618471.6</v>
      </c>
      <c r="K103" s="111"/>
    </row>
    <row r="104" spans="2:11" ht="15.75" thickBot="1">
      <c r="B104" s="104"/>
      <c r="C104" s="122"/>
      <c r="D104" s="123" t="s">
        <v>463</v>
      </c>
      <c r="E104" s="124"/>
      <c r="F104" s="124"/>
      <c r="G104" s="124"/>
      <c r="H104" s="125"/>
      <c r="I104" s="125"/>
      <c r="J104" s="126"/>
      <c r="K104" s="111"/>
    </row>
    <row r="105" spans="2:11" ht="15.75" thickBot="1">
      <c r="B105" s="9"/>
      <c r="C105" s="21"/>
      <c r="D105" s="21"/>
      <c r="E105" s="21"/>
      <c r="F105" s="21"/>
      <c r="G105" s="21"/>
      <c r="H105" s="21"/>
      <c r="I105" s="21"/>
      <c r="J105" s="21"/>
      <c r="K105" s="10"/>
    </row>
    <row r="106" spans="2:11">
      <c r="B106" s="62"/>
      <c r="C106" s="127"/>
      <c r="D106" s="58" t="s">
        <v>464</v>
      </c>
      <c r="E106" s="128"/>
      <c r="F106" s="128"/>
      <c r="G106" s="58"/>
      <c r="H106" s="58"/>
      <c r="I106" s="58"/>
      <c r="J106" s="129"/>
      <c r="K106" s="130"/>
    </row>
    <row r="107" spans="2:11">
      <c r="B107" s="133"/>
      <c r="C107" s="133"/>
      <c r="D107" s="134"/>
      <c r="E107" s="223"/>
      <c r="F107" s="223"/>
      <c r="G107" s="223"/>
      <c r="H107" s="223"/>
      <c r="I107" s="223"/>
      <c r="J107" s="225" t="s">
        <v>437</v>
      </c>
      <c r="K107" s="137"/>
    </row>
    <row r="108" spans="2:11">
      <c r="B108" s="133"/>
      <c r="C108" s="133"/>
      <c r="D108" s="139" t="s">
        <v>465</v>
      </c>
      <c r="E108" s="140"/>
      <c r="F108" s="140"/>
      <c r="G108" s="140"/>
      <c r="H108" s="140"/>
      <c r="I108" s="141"/>
      <c r="J108" s="116">
        <v>82462.880000000005</v>
      </c>
      <c r="K108" s="137"/>
    </row>
    <row r="109" spans="2:11">
      <c r="B109" s="133"/>
      <c r="C109" s="133"/>
      <c r="D109" s="142" t="s">
        <v>466</v>
      </c>
      <c r="E109" s="140"/>
      <c r="F109" s="140"/>
      <c r="G109" s="140"/>
      <c r="H109" s="140"/>
      <c r="I109" s="140"/>
      <c r="J109" s="116"/>
      <c r="K109" s="137"/>
    </row>
    <row r="110" spans="2:11">
      <c r="B110" s="133"/>
      <c r="C110" s="133"/>
      <c r="D110" s="143" t="s">
        <v>3</v>
      </c>
      <c r="E110" s="140"/>
      <c r="F110" s="140"/>
      <c r="G110" s="140"/>
      <c r="H110" s="140"/>
      <c r="I110" s="140"/>
      <c r="J110" s="116">
        <f>SUM(J108:J109)</f>
        <v>82462.880000000005</v>
      </c>
      <c r="K110" s="137"/>
    </row>
    <row r="111" spans="2:11" ht="15.75" thickBot="1">
      <c r="B111" s="133"/>
      <c r="C111" s="144"/>
      <c r="D111" s="123" t="s">
        <v>467</v>
      </c>
      <c r="E111" s="123"/>
      <c r="F111" s="145"/>
      <c r="G111" s="145"/>
      <c r="H111" s="125"/>
      <c r="I111" s="125"/>
      <c r="J111" s="146"/>
      <c r="K111" s="137"/>
    </row>
    <row r="112" spans="2:11" ht="15.75" thickBot="1">
      <c r="B112" s="60"/>
      <c r="C112" s="61"/>
      <c r="D112" s="61"/>
      <c r="E112" s="61"/>
      <c r="F112" s="61"/>
      <c r="G112" s="61"/>
      <c r="H112" s="61"/>
      <c r="I112" s="61"/>
      <c r="J112" s="61"/>
      <c r="K112" s="59"/>
    </row>
    <row r="113" spans="2:11">
      <c r="B113" s="60"/>
      <c r="C113" s="4"/>
      <c r="D113" s="23" t="s">
        <v>468</v>
      </c>
      <c r="E113" s="6"/>
      <c r="F113" s="6"/>
      <c r="G113" s="6"/>
      <c r="H113" s="354" t="s">
        <v>437</v>
      </c>
      <c r="I113" s="355"/>
      <c r="J113" s="356"/>
      <c r="K113" s="59"/>
    </row>
    <row r="114" spans="2:11">
      <c r="B114" s="60"/>
      <c r="C114" s="60"/>
      <c r="D114" s="233" t="s">
        <v>469</v>
      </c>
      <c r="E114" s="148"/>
      <c r="F114" s="233"/>
      <c r="G114" s="149" t="s">
        <v>470</v>
      </c>
      <c r="H114" s="64" t="s">
        <v>444</v>
      </c>
      <c r="I114" s="64" t="s">
        <v>445</v>
      </c>
      <c r="J114" s="65" t="s">
        <v>446</v>
      </c>
      <c r="K114" s="59"/>
    </row>
    <row r="115" spans="2:11">
      <c r="B115" s="150"/>
      <c r="C115" s="150"/>
      <c r="D115" s="151" t="s">
        <v>471</v>
      </c>
      <c r="E115" s="233"/>
      <c r="F115" s="151"/>
      <c r="G115" s="316">
        <v>2</v>
      </c>
      <c r="H115" s="307">
        <v>1902209.52</v>
      </c>
      <c r="I115" s="152"/>
      <c r="J115" s="153"/>
      <c r="K115" s="154"/>
    </row>
    <row r="116" spans="2:11">
      <c r="B116" s="133"/>
      <c r="C116" s="133"/>
      <c r="D116" s="151" t="s">
        <v>472</v>
      </c>
      <c r="E116" s="151"/>
      <c r="F116" s="151"/>
      <c r="G116" s="266">
        <v>16</v>
      </c>
      <c r="H116" s="307">
        <v>1520000</v>
      </c>
      <c r="I116" s="157"/>
      <c r="J116" s="158"/>
      <c r="K116" s="137"/>
    </row>
    <row r="117" spans="2:11">
      <c r="B117" s="133"/>
      <c r="C117" s="133"/>
      <c r="D117" s="151" t="s">
        <v>473</v>
      </c>
      <c r="E117" s="151"/>
      <c r="F117" s="151"/>
      <c r="G117" s="266"/>
      <c r="H117" s="307"/>
      <c r="I117" s="156"/>
      <c r="J117" s="116"/>
      <c r="K117" s="137"/>
    </row>
    <row r="118" spans="2:11">
      <c r="B118" s="133"/>
      <c r="C118" s="133"/>
      <c r="D118" s="151" t="s">
        <v>474</v>
      </c>
      <c r="E118" s="151"/>
      <c r="F118" s="151"/>
      <c r="G118" s="156"/>
      <c r="H118" s="307"/>
      <c r="I118" s="156"/>
      <c r="J118" s="116"/>
      <c r="K118" s="137"/>
    </row>
    <row r="119" spans="2:11">
      <c r="B119" s="133"/>
      <c r="C119" s="133"/>
      <c r="D119" s="159" t="s">
        <v>475</v>
      </c>
      <c r="E119" s="151"/>
      <c r="F119" s="151"/>
      <c r="G119" s="157"/>
      <c r="H119" s="237">
        <v>82462.880000000005</v>
      </c>
      <c r="I119" s="157"/>
      <c r="J119" s="158"/>
      <c r="K119" s="137"/>
    </row>
    <row r="120" spans="2:11">
      <c r="B120" s="133"/>
      <c r="C120" s="133"/>
      <c r="D120" s="159" t="s">
        <v>476</v>
      </c>
      <c r="E120" s="151"/>
      <c r="F120" s="151"/>
      <c r="G120" s="157"/>
      <c r="H120" s="157"/>
      <c r="I120" s="156"/>
      <c r="J120" s="116">
        <v>618471.6</v>
      </c>
      <c r="K120" s="137"/>
    </row>
    <row r="121" spans="2:11">
      <c r="B121" s="133"/>
      <c r="C121" s="133"/>
      <c r="D121" s="159" t="s">
        <v>477</v>
      </c>
      <c r="E121" s="151"/>
      <c r="F121" s="151"/>
      <c r="G121" s="156"/>
      <c r="H121" s="157"/>
      <c r="I121" s="157"/>
      <c r="J121" s="116"/>
      <c r="K121" s="137"/>
    </row>
    <row r="122" spans="2:11">
      <c r="B122" s="133"/>
      <c r="C122" s="133"/>
      <c r="D122" s="160" t="s">
        <v>478</v>
      </c>
      <c r="E122" s="151"/>
      <c r="F122" s="160"/>
      <c r="G122" s="268"/>
      <c r="H122" s="268">
        <f>SUM(H115:H119)</f>
        <v>3504672.4</v>
      </c>
      <c r="I122" s="268">
        <f>I117+I118+I120</f>
        <v>0</v>
      </c>
      <c r="J122" s="236">
        <f>J117+J118+J120+J121</f>
        <v>618471.6</v>
      </c>
      <c r="K122" s="137"/>
    </row>
    <row r="123" spans="2:11" ht="15.75" thickBot="1">
      <c r="B123" s="133"/>
      <c r="C123" s="144"/>
      <c r="D123" s="161" t="s">
        <v>479</v>
      </c>
      <c r="E123" s="162"/>
      <c r="F123" s="161"/>
      <c r="G123" s="285">
        <v>18</v>
      </c>
      <c r="H123" s="357">
        <f>G122+H122+I122+J122</f>
        <v>4123144</v>
      </c>
      <c r="I123" s="358"/>
      <c r="J123" s="359"/>
      <c r="K123" s="137"/>
    </row>
    <row r="124" spans="2:11" ht="15.75" thickBot="1">
      <c r="B124" s="40"/>
      <c r="C124" s="41"/>
      <c r="D124" s="41"/>
      <c r="E124" s="41"/>
      <c r="F124" s="41"/>
      <c r="G124" s="41"/>
      <c r="H124" s="41"/>
      <c r="I124" s="41"/>
      <c r="J124" s="41"/>
      <c r="K124" s="42"/>
    </row>
  </sheetData>
  <mergeCells count="44">
    <mergeCell ref="I54:J54"/>
    <mergeCell ref="I55:J55"/>
    <mergeCell ref="I56:J56"/>
    <mergeCell ref="I57:J57"/>
    <mergeCell ref="I58:J58"/>
    <mergeCell ref="I49:J49"/>
    <mergeCell ref="I50:J50"/>
    <mergeCell ref="I51:J51"/>
    <mergeCell ref="I52:J52"/>
    <mergeCell ref="I53:J53"/>
    <mergeCell ref="I44:J44"/>
    <mergeCell ref="I45:J45"/>
    <mergeCell ref="I46:J46"/>
    <mergeCell ref="I47:J47"/>
    <mergeCell ref="I48:J48"/>
    <mergeCell ref="H113:J113"/>
    <mergeCell ref="H123:J123"/>
    <mergeCell ref="D76:J76"/>
    <mergeCell ref="D82:E82"/>
    <mergeCell ref="F82:F83"/>
    <mergeCell ref="G82:G83"/>
    <mergeCell ref="H82:J82"/>
    <mergeCell ref="D88:I88"/>
    <mergeCell ref="E59:F59"/>
    <mergeCell ref="I59:J59"/>
    <mergeCell ref="D70:E70"/>
    <mergeCell ref="F70:F71"/>
    <mergeCell ref="G70:G71"/>
    <mergeCell ref="H70:J70"/>
    <mergeCell ref="E43:F43"/>
    <mergeCell ref="I43:J43"/>
    <mergeCell ref="C3:J5"/>
    <mergeCell ref="D15:E15"/>
    <mergeCell ref="F15:F16"/>
    <mergeCell ref="G15:G16"/>
    <mergeCell ref="H15:H16"/>
    <mergeCell ref="I15:I16"/>
    <mergeCell ref="J15:J16"/>
    <mergeCell ref="D41:F41"/>
    <mergeCell ref="G41:G42"/>
    <mergeCell ref="H41:H42"/>
    <mergeCell ref="I41:J42"/>
    <mergeCell ref="E42:F42"/>
    <mergeCell ref="H8:I8"/>
  </mergeCells>
  <pageMargins left="0.28999999999999998" right="0.23" top="0.42" bottom="0.41" header="0.24" footer="0.24"/>
  <pageSetup paperSize="9" scale="5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K108"/>
  <sheetViews>
    <sheetView topLeftCell="A82" zoomScale="96" zoomScaleNormal="96" workbookViewId="0">
      <selection activeCell="E18" sqref="E18"/>
    </sheetView>
  </sheetViews>
  <sheetFormatPr defaultRowHeight="15"/>
  <cols>
    <col min="2" max="2" width="2.140625" customWidth="1"/>
    <col min="3" max="3" width="1.7109375" customWidth="1"/>
    <col min="4" max="4" width="26.5703125" customWidth="1"/>
    <col min="5" max="5" width="28.85546875" customWidth="1"/>
    <col min="6" max="6" width="28.42578125" customWidth="1"/>
    <col min="7" max="7" width="25.5703125" customWidth="1"/>
    <col min="8" max="8" width="26.140625" customWidth="1"/>
    <col min="9" max="9" width="19.85546875" customWidth="1"/>
    <col min="10" max="10" width="17.7109375" customWidth="1"/>
    <col min="11" max="11" width="1.28515625" customWidth="1"/>
  </cols>
  <sheetData>
    <row r="1" spans="2:11" ht="15.75" thickBot="1"/>
    <row r="2" spans="2:11" ht="15.75">
      <c r="B2" s="4"/>
      <c r="C2" s="5" t="s">
        <v>425</v>
      </c>
      <c r="D2" s="6"/>
      <c r="E2" s="6"/>
      <c r="F2" s="6"/>
      <c r="G2" s="6"/>
      <c r="H2" s="6"/>
      <c r="I2" s="6"/>
      <c r="J2" s="6"/>
      <c r="K2" s="7"/>
    </row>
    <row r="3" spans="2:11">
      <c r="B3" s="9"/>
      <c r="C3" s="331" t="s">
        <v>426</v>
      </c>
      <c r="D3" s="331"/>
      <c r="E3" s="331"/>
      <c r="F3" s="331"/>
      <c r="G3" s="331"/>
      <c r="H3" s="331"/>
      <c r="I3" s="331"/>
      <c r="J3" s="331"/>
      <c r="K3" s="10"/>
    </row>
    <row r="4" spans="2:11">
      <c r="B4" s="9"/>
      <c r="C4" s="331"/>
      <c r="D4" s="331"/>
      <c r="E4" s="331"/>
      <c r="F4" s="331"/>
      <c r="G4" s="331"/>
      <c r="H4" s="331"/>
      <c r="I4" s="331"/>
      <c r="J4" s="331"/>
      <c r="K4" s="10"/>
    </row>
    <row r="5" spans="2:11">
      <c r="B5" s="9"/>
      <c r="C5" s="331"/>
      <c r="D5" s="331"/>
      <c r="E5" s="331"/>
      <c r="F5" s="331"/>
      <c r="G5" s="331"/>
      <c r="H5" s="331"/>
      <c r="I5" s="331"/>
      <c r="J5" s="331"/>
      <c r="K5" s="10"/>
    </row>
    <row r="6" spans="2:11">
      <c r="B6" s="9"/>
      <c r="C6" s="226"/>
      <c r="D6" s="226"/>
      <c r="E6" s="226"/>
      <c r="F6" s="226"/>
      <c r="G6" s="226"/>
      <c r="H6" s="226"/>
      <c r="I6" s="226"/>
      <c r="J6" s="226"/>
      <c r="K6" s="10"/>
    </row>
    <row r="7" spans="2:11">
      <c r="B7" s="12"/>
      <c r="C7" s="13" t="s">
        <v>0</v>
      </c>
      <c r="D7" s="14"/>
      <c r="E7" s="15" t="s">
        <v>8</v>
      </c>
      <c r="F7" s="13"/>
      <c r="G7" s="16" t="s">
        <v>427</v>
      </c>
      <c r="H7" s="13"/>
      <c r="I7" s="13"/>
      <c r="J7" s="16"/>
      <c r="K7" s="17"/>
    </row>
    <row r="8" spans="2:11">
      <c r="B8" s="12"/>
      <c r="C8" s="13" t="s">
        <v>1</v>
      </c>
      <c r="D8" s="14"/>
      <c r="E8" s="18" t="s">
        <v>14</v>
      </c>
      <c r="F8" s="13"/>
      <c r="G8" s="16" t="s">
        <v>428</v>
      </c>
      <c r="H8" s="19" t="s">
        <v>569</v>
      </c>
      <c r="I8" s="16"/>
      <c r="J8" s="13"/>
      <c r="K8" s="17"/>
    </row>
    <row r="9" spans="2:11">
      <c r="B9" s="12"/>
      <c r="C9" s="13" t="s">
        <v>513</v>
      </c>
      <c r="D9" s="13"/>
      <c r="E9" s="235">
        <v>1608165</v>
      </c>
      <c r="F9" s="13" t="s">
        <v>429</v>
      </c>
      <c r="G9" s="16" t="s">
        <v>430</v>
      </c>
      <c r="H9" s="20" t="s">
        <v>570</v>
      </c>
      <c r="I9" s="16"/>
      <c r="J9" s="13"/>
      <c r="K9" s="17"/>
    </row>
    <row r="10" spans="2:11">
      <c r="B10" s="12"/>
      <c r="C10" s="13"/>
      <c r="D10" s="13"/>
      <c r="E10" s="13"/>
      <c r="F10" s="13"/>
      <c r="G10" s="16" t="s">
        <v>431</v>
      </c>
      <c r="H10" s="20">
        <v>523</v>
      </c>
      <c r="I10" s="16"/>
      <c r="J10" s="13"/>
      <c r="K10" s="17"/>
    </row>
    <row r="11" spans="2:11">
      <c r="B11" s="12"/>
      <c r="C11" s="13"/>
      <c r="D11" s="13"/>
      <c r="E11" s="13"/>
      <c r="F11" s="13"/>
      <c r="G11" s="16" t="s">
        <v>432</v>
      </c>
      <c r="H11" s="20">
        <v>8290042432</v>
      </c>
      <c r="I11" s="16"/>
      <c r="J11" s="13"/>
      <c r="K11" s="17"/>
    </row>
    <row r="12" spans="2:11" ht="15.75" thickBot="1">
      <c r="B12" s="9"/>
      <c r="C12" s="21"/>
      <c r="D12" s="21"/>
      <c r="E12" s="21"/>
      <c r="F12" s="21"/>
      <c r="G12" s="21"/>
      <c r="H12" s="21"/>
      <c r="I12" s="21"/>
      <c r="J12" s="21"/>
      <c r="K12" s="10"/>
    </row>
    <row r="13" spans="2:11">
      <c r="B13" s="9"/>
      <c r="C13" s="22"/>
      <c r="D13" s="23" t="s">
        <v>433</v>
      </c>
      <c r="E13" s="24"/>
      <c r="F13" s="24"/>
      <c r="G13" s="24"/>
      <c r="H13" s="24"/>
      <c r="I13" s="24"/>
      <c r="J13" s="25"/>
      <c r="K13" s="10"/>
    </row>
    <row r="14" spans="2:11" ht="15.75" thickBot="1">
      <c r="B14" s="9"/>
      <c r="C14" s="9"/>
      <c r="D14" s="13"/>
      <c r="E14" s="21"/>
      <c r="F14" s="21"/>
      <c r="G14" s="21"/>
      <c r="H14" s="21"/>
      <c r="I14" s="21"/>
      <c r="J14" s="10"/>
      <c r="K14" s="10"/>
    </row>
    <row r="15" spans="2:11">
      <c r="B15" s="9"/>
      <c r="C15" s="9"/>
      <c r="D15" s="332" t="s">
        <v>434</v>
      </c>
      <c r="E15" s="333"/>
      <c r="F15" s="334" t="s">
        <v>518</v>
      </c>
      <c r="G15" s="334" t="s">
        <v>481</v>
      </c>
      <c r="H15" s="336" t="s">
        <v>482</v>
      </c>
      <c r="I15" s="336" t="s">
        <v>519</v>
      </c>
      <c r="J15" s="360" t="s">
        <v>437</v>
      </c>
      <c r="K15" s="10"/>
    </row>
    <row r="16" spans="2:11" ht="25.5">
      <c r="B16" s="9"/>
      <c r="C16" s="9"/>
      <c r="D16" s="232" t="s">
        <v>521</v>
      </c>
      <c r="E16" s="182" t="s">
        <v>522</v>
      </c>
      <c r="F16" s="335"/>
      <c r="G16" s="335"/>
      <c r="H16" s="337"/>
      <c r="I16" s="337"/>
      <c r="J16" s="361"/>
      <c r="K16" s="10"/>
    </row>
    <row r="17" spans="2:11" ht="64.5">
      <c r="B17" s="9"/>
      <c r="C17" s="9"/>
      <c r="D17" s="241" t="s">
        <v>653</v>
      </c>
      <c r="E17" s="241" t="s">
        <v>651</v>
      </c>
      <c r="F17" s="181">
        <v>3057</v>
      </c>
      <c r="G17" s="28" t="s">
        <v>587</v>
      </c>
      <c r="H17" s="29" t="s">
        <v>652</v>
      </c>
      <c r="I17" s="243" t="s">
        <v>697</v>
      </c>
      <c r="J17" s="278">
        <v>650000</v>
      </c>
      <c r="K17" s="10"/>
    </row>
    <row r="18" spans="2:11" ht="26.25">
      <c r="B18" s="9"/>
      <c r="C18" s="9"/>
      <c r="D18" s="244" t="s">
        <v>654</v>
      </c>
      <c r="E18" s="245" t="s">
        <v>655</v>
      </c>
      <c r="F18" s="290">
        <v>779</v>
      </c>
      <c r="G18" s="28" t="s">
        <v>587</v>
      </c>
      <c r="H18" s="29" t="s">
        <v>656</v>
      </c>
      <c r="I18" s="243" t="s">
        <v>698</v>
      </c>
      <c r="J18" s="277">
        <v>300201.95</v>
      </c>
      <c r="K18" s="10"/>
    </row>
    <row r="19" spans="2:11" ht="15.75" thickBot="1">
      <c r="B19" s="9"/>
      <c r="C19" s="9"/>
      <c r="D19" s="253" t="s">
        <v>657</v>
      </c>
      <c r="E19" s="254">
        <v>2</v>
      </c>
      <c r="F19" s="250">
        <f>SUM(F17:F18)</f>
        <v>3836</v>
      </c>
      <c r="G19" s="261"/>
      <c r="H19" s="262"/>
      <c r="I19" s="262"/>
      <c r="J19" s="276">
        <f>SUM(J17:J18)</f>
        <v>950201.95</v>
      </c>
      <c r="K19" s="10"/>
    </row>
    <row r="20" spans="2:11">
      <c r="B20" s="9"/>
      <c r="C20" s="9"/>
      <c r="D20" s="3" t="s">
        <v>520</v>
      </c>
      <c r="E20" s="21"/>
      <c r="F20" s="21"/>
      <c r="G20" s="21"/>
      <c r="H20" s="21"/>
      <c r="I20" s="21"/>
      <c r="J20" s="10"/>
      <c r="K20" s="10"/>
    </row>
    <row r="21" spans="2:11">
      <c r="B21" s="9"/>
      <c r="C21" s="9"/>
      <c r="D21" s="3" t="s">
        <v>540</v>
      </c>
      <c r="E21" s="37"/>
      <c r="F21" s="37"/>
      <c r="G21" s="37"/>
      <c r="H21" s="37"/>
      <c r="I21" s="37"/>
      <c r="J21" s="38"/>
      <c r="K21" s="10"/>
    </row>
    <row r="22" spans="2:11">
      <c r="B22" s="9"/>
      <c r="C22" s="9"/>
      <c r="D22" s="183" t="s">
        <v>523</v>
      </c>
      <c r="E22" s="37"/>
      <c r="F22" s="37"/>
      <c r="G22" s="37"/>
      <c r="H22" s="37"/>
      <c r="I22" s="37"/>
      <c r="J22" s="38"/>
      <c r="K22" s="10"/>
    </row>
    <row r="23" spans="2:11">
      <c r="B23" s="9"/>
      <c r="C23" s="9"/>
      <c r="D23" s="21" t="s">
        <v>524</v>
      </c>
      <c r="E23" s="37"/>
      <c r="F23" s="37"/>
      <c r="G23" s="37"/>
      <c r="H23" s="37"/>
      <c r="I23" s="37"/>
      <c r="J23" s="38"/>
      <c r="K23" s="10"/>
    </row>
    <row r="24" spans="2:11">
      <c r="B24" s="9"/>
      <c r="C24" s="9"/>
      <c r="D24" s="39" t="s">
        <v>511</v>
      </c>
      <c r="E24" s="37"/>
      <c r="F24" s="37"/>
      <c r="G24" s="37"/>
      <c r="H24" s="37"/>
      <c r="I24" s="37"/>
      <c r="J24" s="38"/>
      <c r="K24" s="10"/>
    </row>
    <row r="25" spans="2:11">
      <c r="B25" s="9"/>
      <c r="C25" s="9"/>
      <c r="D25" s="39" t="s">
        <v>534</v>
      </c>
      <c r="E25" s="37"/>
      <c r="F25" s="37"/>
      <c r="G25" s="37"/>
      <c r="H25" s="37"/>
      <c r="I25" s="37"/>
      <c r="J25" s="38"/>
      <c r="K25" s="10"/>
    </row>
    <row r="26" spans="2:11">
      <c r="B26" s="9"/>
      <c r="C26" s="9"/>
      <c r="D26" s="21" t="s">
        <v>525</v>
      </c>
      <c r="E26" s="37"/>
      <c r="F26" s="37"/>
      <c r="G26" s="37"/>
      <c r="H26" s="37"/>
      <c r="I26" s="37"/>
      <c r="J26" s="38"/>
      <c r="K26" s="10"/>
    </row>
    <row r="27" spans="2:11">
      <c r="B27" s="9"/>
      <c r="C27" s="9"/>
      <c r="D27" s="21" t="s">
        <v>526</v>
      </c>
      <c r="E27" s="37"/>
      <c r="F27" s="37"/>
      <c r="G27" s="37"/>
      <c r="H27" s="37"/>
      <c r="I27" s="37"/>
      <c r="J27" s="38"/>
      <c r="K27" s="10"/>
    </row>
    <row r="28" spans="2:11">
      <c r="B28" s="9"/>
      <c r="C28" s="9"/>
      <c r="D28" s="21" t="s">
        <v>527</v>
      </c>
      <c r="E28" s="37"/>
      <c r="F28" s="37"/>
      <c r="G28" s="37"/>
      <c r="H28" s="37"/>
      <c r="I28" s="37"/>
      <c r="J28" s="38"/>
      <c r="K28" s="10"/>
    </row>
    <row r="29" spans="2:11">
      <c r="B29" s="9"/>
      <c r="C29" s="9"/>
      <c r="D29" s="21" t="s">
        <v>528</v>
      </c>
      <c r="E29" s="37"/>
      <c r="F29" s="37"/>
      <c r="G29" s="37"/>
      <c r="H29" s="37"/>
      <c r="I29" s="37"/>
      <c r="J29" s="38"/>
      <c r="K29" s="10"/>
    </row>
    <row r="30" spans="2:11">
      <c r="B30" s="9"/>
      <c r="C30" s="9"/>
      <c r="D30" s="21" t="s">
        <v>529</v>
      </c>
      <c r="E30" s="37"/>
      <c r="F30" s="37"/>
      <c r="G30" s="37"/>
      <c r="H30" s="37"/>
      <c r="I30" s="37"/>
      <c r="J30" s="38"/>
      <c r="K30" s="10"/>
    </row>
    <row r="31" spans="2:11">
      <c r="B31" s="9"/>
      <c r="C31" s="9"/>
      <c r="D31" s="21" t="s">
        <v>530</v>
      </c>
      <c r="E31" s="37"/>
      <c r="F31" s="37"/>
      <c r="G31" s="37"/>
      <c r="H31" s="37"/>
      <c r="I31" s="37"/>
      <c r="J31" s="38"/>
      <c r="K31" s="10"/>
    </row>
    <row r="32" spans="2:11">
      <c r="B32" s="9"/>
      <c r="C32" s="9"/>
      <c r="D32" s="21" t="s">
        <v>531</v>
      </c>
      <c r="E32" s="37"/>
      <c r="F32" s="37"/>
      <c r="G32" s="37"/>
      <c r="H32" s="37"/>
      <c r="I32" s="37"/>
      <c r="J32" s="38"/>
      <c r="K32" s="10"/>
    </row>
    <row r="33" spans="2:11">
      <c r="B33" s="9"/>
      <c r="C33" s="9"/>
      <c r="D33" s="21" t="s">
        <v>535</v>
      </c>
      <c r="E33" s="37"/>
      <c r="F33" s="37"/>
      <c r="G33" s="37"/>
      <c r="H33" s="37"/>
      <c r="I33" s="37"/>
      <c r="J33" s="38"/>
      <c r="K33" s="10"/>
    </row>
    <row r="34" spans="2:11" ht="15.75" thickBot="1">
      <c r="B34" s="9"/>
      <c r="C34" s="40"/>
      <c r="D34" s="41"/>
      <c r="E34" s="41"/>
      <c r="F34" s="41"/>
      <c r="G34" s="41"/>
      <c r="H34" s="41"/>
      <c r="I34" s="41"/>
      <c r="J34" s="42"/>
      <c r="K34" s="10"/>
    </row>
    <row r="35" spans="2:11">
      <c r="B35" s="9"/>
      <c r="C35" s="21"/>
      <c r="D35" s="21"/>
      <c r="E35" s="21"/>
      <c r="F35" s="21"/>
      <c r="G35" s="21"/>
      <c r="H35" s="21"/>
      <c r="I35" s="21"/>
      <c r="J35" s="21"/>
      <c r="K35" s="10"/>
    </row>
    <row r="36" spans="2:11" ht="15.75" thickBot="1">
      <c r="B36" s="9"/>
      <c r="C36" s="21"/>
      <c r="D36" s="21"/>
      <c r="E36" s="21"/>
      <c r="F36" s="21"/>
      <c r="G36" s="21"/>
      <c r="H36" s="21"/>
      <c r="I36" s="21"/>
      <c r="J36" s="21"/>
      <c r="K36" s="10"/>
    </row>
    <row r="37" spans="2:11">
      <c r="B37" s="9"/>
      <c r="C37" s="22"/>
      <c r="D37" s="23" t="s">
        <v>441</v>
      </c>
      <c r="E37" s="24"/>
      <c r="F37" s="24"/>
      <c r="G37" s="24"/>
      <c r="H37" s="24"/>
      <c r="I37" s="24"/>
      <c r="J37" s="25"/>
      <c r="K37" s="10"/>
    </row>
    <row r="38" spans="2:11" ht="15.75" thickBot="1">
      <c r="B38" s="9"/>
      <c r="C38" s="9"/>
      <c r="D38" s="13"/>
      <c r="E38" s="21"/>
      <c r="F38" s="21"/>
      <c r="G38" s="21"/>
      <c r="H38" s="21"/>
      <c r="I38" s="21"/>
      <c r="J38" s="10"/>
      <c r="K38" s="10"/>
    </row>
    <row r="39" spans="2:11">
      <c r="B39" s="9"/>
      <c r="C39" s="9"/>
      <c r="D39" s="341" t="s">
        <v>434</v>
      </c>
      <c r="E39" s="342"/>
      <c r="F39" s="343"/>
      <c r="G39" s="338" t="s">
        <v>435</v>
      </c>
      <c r="H39" s="338" t="s">
        <v>436</v>
      </c>
      <c r="I39" s="344" t="s">
        <v>437</v>
      </c>
      <c r="J39" s="345"/>
      <c r="K39" s="10"/>
    </row>
    <row r="40" spans="2:11">
      <c r="B40" s="9"/>
      <c r="C40" s="9"/>
      <c r="D40" s="229" t="s">
        <v>438</v>
      </c>
      <c r="E40" s="348" t="s">
        <v>439</v>
      </c>
      <c r="F40" s="349"/>
      <c r="G40" s="339"/>
      <c r="H40" s="339"/>
      <c r="I40" s="346"/>
      <c r="J40" s="347"/>
      <c r="K40" s="10"/>
    </row>
    <row r="41" spans="2:11">
      <c r="B41" s="9"/>
      <c r="C41" s="9"/>
      <c r="D41" s="27" t="s">
        <v>649</v>
      </c>
      <c r="E41" s="380" t="s">
        <v>650</v>
      </c>
      <c r="F41" s="381"/>
      <c r="G41" s="43" t="s">
        <v>636</v>
      </c>
      <c r="H41" s="44" t="s">
        <v>637</v>
      </c>
      <c r="I41" s="352">
        <v>384575</v>
      </c>
      <c r="J41" s="353"/>
      <c r="K41" s="10"/>
    </row>
    <row r="42" spans="2:11">
      <c r="B42" s="9"/>
      <c r="C42" s="9"/>
      <c r="D42" s="30"/>
      <c r="E42" s="33"/>
      <c r="F42" s="45"/>
      <c r="G42" s="46"/>
      <c r="H42" s="47"/>
      <c r="I42" s="306"/>
      <c r="J42" s="277"/>
      <c r="K42" s="10"/>
    </row>
    <row r="43" spans="2:11" ht="15.75" thickBot="1">
      <c r="B43" s="9"/>
      <c r="C43" s="9"/>
      <c r="D43" s="248" t="s">
        <v>639</v>
      </c>
      <c r="E43" s="392">
        <v>1</v>
      </c>
      <c r="F43" s="393"/>
      <c r="G43" s="249"/>
      <c r="H43" s="250"/>
      <c r="I43" s="372">
        <f>SUM(I41:I42)</f>
        <v>384575</v>
      </c>
      <c r="J43" s="373"/>
      <c r="K43" s="10"/>
    </row>
    <row r="44" spans="2:11">
      <c r="B44" s="9"/>
      <c r="C44" s="9"/>
      <c r="D44" s="21" t="s">
        <v>442</v>
      </c>
      <c r="E44" s="37"/>
      <c r="F44" s="37"/>
      <c r="G44" s="37"/>
      <c r="H44" s="37"/>
      <c r="I44" s="37"/>
      <c r="J44" s="38"/>
      <c r="K44" s="10"/>
    </row>
    <row r="45" spans="2:11">
      <c r="B45" s="9"/>
      <c r="C45" s="9"/>
      <c r="D45" s="39" t="s">
        <v>536</v>
      </c>
      <c r="E45" s="37"/>
      <c r="F45" s="37"/>
      <c r="G45" s="37"/>
      <c r="H45" s="37"/>
      <c r="I45" s="37"/>
      <c r="J45" s="38"/>
      <c r="K45" s="10"/>
    </row>
    <row r="46" spans="2:11">
      <c r="B46" s="9"/>
      <c r="C46" s="9"/>
      <c r="D46" s="21" t="s">
        <v>537</v>
      </c>
      <c r="E46" s="39"/>
      <c r="F46" s="52"/>
      <c r="G46" s="53"/>
      <c r="H46" s="53"/>
      <c r="I46" s="53"/>
      <c r="J46" s="54"/>
      <c r="K46" s="10"/>
    </row>
    <row r="47" spans="2:11">
      <c r="B47" s="9"/>
      <c r="C47" s="9"/>
      <c r="D47" s="39" t="s">
        <v>538</v>
      </c>
      <c r="E47" s="39"/>
      <c r="F47" s="52"/>
      <c r="G47" s="53"/>
      <c r="H47" s="53"/>
      <c r="I47" s="53"/>
      <c r="J47" s="54"/>
      <c r="K47" s="10"/>
    </row>
    <row r="48" spans="2:11">
      <c r="B48" s="9"/>
      <c r="C48" s="9"/>
      <c r="D48" s="39" t="s">
        <v>539</v>
      </c>
      <c r="E48" s="37"/>
      <c r="F48" s="37"/>
      <c r="G48" s="37"/>
      <c r="H48" s="37"/>
      <c r="I48" s="37"/>
      <c r="J48" s="38"/>
      <c r="K48" s="10"/>
    </row>
    <row r="49" spans="2:11">
      <c r="B49" s="9"/>
      <c r="C49" s="9"/>
      <c r="D49" s="39" t="s">
        <v>544</v>
      </c>
      <c r="E49" s="37"/>
      <c r="F49" s="37"/>
      <c r="G49" s="37"/>
      <c r="H49" s="37"/>
      <c r="I49" s="37"/>
      <c r="J49" s="38"/>
      <c r="K49" s="10"/>
    </row>
    <row r="50" spans="2:11" ht="15.75" thickBot="1">
      <c r="B50" s="9"/>
      <c r="C50" s="40"/>
      <c r="D50" s="41" t="s">
        <v>545</v>
      </c>
      <c r="E50" s="56"/>
      <c r="F50" s="56"/>
      <c r="G50" s="56"/>
      <c r="H50" s="56"/>
      <c r="I50" s="56"/>
      <c r="J50" s="57"/>
      <c r="K50" s="10"/>
    </row>
    <row r="51" spans="2:11" ht="15.75" thickBot="1">
      <c r="B51" s="9"/>
      <c r="C51" s="21"/>
      <c r="D51" s="21"/>
      <c r="E51" s="21"/>
      <c r="F51" s="21"/>
      <c r="G51" s="21"/>
      <c r="H51" s="21"/>
      <c r="I51" s="21"/>
      <c r="J51" s="21"/>
      <c r="K51" s="10"/>
    </row>
    <row r="52" spans="2:11">
      <c r="B52" s="9"/>
      <c r="C52" s="4"/>
      <c r="D52" s="58" t="s">
        <v>443</v>
      </c>
      <c r="E52" s="6"/>
      <c r="F52" s="6"/>
      <c r="G52" s="6"/>
      <c r="H52" s="6"/>
      <c r="I52" s="6"/>
      <c r="J52" s="7"/>
      <c r="K52" s="59"/>
    </row>
    <row r="53" spans="2:11" ht="15.75" thickBot="1">
      <c r="B53" s="9"/>
      <c r="C53" s="60"/>
      <c r="D53" s="61"/>
      <c r="E53" s="61"/>
      <c r="F53" s="61"/>
      <c r="G53" s="61"/>
      <c r="H53" s="61"/>
      <c r="I53" s="61"/>
      <c r="J53" s="59"/>
      <c r="K53" s="59"/>
    </row>
    <row r="54" spans="2:11">
      <c r="B54" s="12"/>
      <c r="C54" s="62"/>
      <c r="D54" s="366" t="s">
        <v>434</v>
      </c>
      <c r="E54" s="367"/>
      <c r="F54" s="338" t="s">
        <v>435</v>
      </c>
      <c r="G54" s="338" t="s">
        <v>436</v>
      </c>
      <c r="H54" s="338" t="s">
        <v>437</v>
      </c>
      <c r="I54" s="338"/>
      <c r="J54" s="340"/>
      <c r="K54" s="17"/>
    </row>
    <row r="55" spans="2:11">
      <c r="B55" s="12"/>
      <c r="C55" s="62"/>
      <c r="D55" s="229" t="s">
        <v>438</v>
      </c>
      <c r="E55" s="230" t="s">
        <v>439</v>
      </c>
      <c r="F55" s="339"/>
      <c r="G55" s="339"/>
      <c r="H55" s="64" t="s">
        <v>444</v>
      </c>
      <c r="I55" s="64" t="s">
        <v>445</v>
      </c>
      <c r="J55" s="65" t="s">
        <v>446</v>
      </c>
      <c r="K55" s="17"/>
    </row>
    <row r="56" spans="2:11">
      <c r="B56" s="9"/>
      <c r="C56" s="60"/>
      <c r="D56" s="66"/>
      <c r="E56" s="67"/>
      <c r="F56" s="68"/>
      <c r="G56" s="69"/>
      <c r="H56" s="70"/>
      <c r="I56" s="71"/>
      <c r="J56" s="72"/>
      <c r="K56" s="10"/>
    </row>
    <row r="57" spans="2:11">
      <c r="B57" s="9"/>
      <c r="C57" s="60"/>
      <c r="D57" s="73"/>
      <c r="E57" s="74"/>
      <c r="F57" s="75"/>
      <c r="G57" s="76"/>
      <c r="H57" s="77"/>
      <c r="I57" s="78"/>
      <c r="J57" s="79"/>
      <c r="K57" s="10"/>
    </row>
    <row r="58" spans="2:11" ht="15.75" thickBot="1">
      <c r="B58" s="9"/>
      <c r="C58" s="60"/>
      <c r="D58" s="80"/>
      <c r="E58" s="81"/>
      <c r="F58" s="82"/>
      <c r="G58" s="83"/>
      <c r="H58" s="84"/>
      <c r="I58" s="85"/>
      <c r="J58" s="86"/>
      <c r="K58" s="10"/>
    </row>
    <row r="59" spans="2:11">
      <c r="B59" s="9"/>
      <c r="C59" s="60"/>
      <c r="D59" s="195" t="s">
        <v>440</v>
      </c>
      <c r="E59" s="196"/>
      <c r="F59" s="197"/>
      <c r="G59" s="198"/>
      <c r="H59" s="198"/>
      <c r="I59" s="199"/>
      <c r="J59" s="7"/>
      <c r="K59" s="10"/>
    </row>
    <row r="60" spans="2:11">
      <c r="B60" s="9"/>
      <c r="C60" s="60"/>
      <c r="D60" s="363" t="s">
        <v>541</v>
      </c>
      <c r="E60" s="364"/>
      <c r="F60" s="364"/>
      <c r="G60" s="364"/>
      <c r="H60" s="364"/>
      <c r="I60" s="364"/>
      <c r="J60" s="365"/>
      <c r="K60" s="59"/>
    </row>
    <row r="61" spans="2:11">
      <c r="B61" s="9"/>
      <c r="C61" s="60"/>
      <c r="D61" s="222" t="s">
        <v>542</v>
      </c>
      <c r="E61" s="223"/>
      <c r="F61" s="223"/>
      <c r="G61" s="223"/>
      <c r="H61" s="223"/>
      <c r="I61" s="223"/>
      <c r="J61" s="224"/>
      <c r="K61" s="59"/>
    </row>
    <row r="62" spans="2:11" ht="15.75" thickBot="1">
      <c r="B62" s="9"/>
      <c r="C62" s="87"/>
      <c r="D62" s="163" t="s">
        <v>543</v>
      </c>
      <c r="E62" s="88"/>
      <c r="F62" s="89"/>
      <c r="G62" s="90"/>
      <c r="H62" s="90"/>
      <c r="I62" s="90"/>
      <c r="J62" s="91"/>
      <c r="K62" s="59"/>
    </row>
    <row r="63" spans="2:11" ht="15.75" thickBot="1">
      <c r="B63" s="9"/>
      <c r="C63" s="61"/>
      <c r="D63" s="92"/>
      <c r="E63" s="93"/>
      <c r="F63" s="94"/>
      <c r="G63" s="95"/>
      <c r="H63" s="95"/>
      <c r="I63" s="95"/>
      <c r="J63" s="95"/>
      <c r="K63" s="59"/>
    </row>
    <row r="64" spans="2:11">
      <c r="B64" s="9"/>
      <c r="C64" s="4"/>
      <c r="D64" s="58" t="s">
        <v>447</v>
      </c>
      <c r="E64" s="6"/>
      <c r="F64" s="6"/>
      <c r="G64" s="6"/>
      <c r="H64" s="6"/>
      <c r="I64" s="6"/>
      <c r="J64" s="7"/>
      <c r="K64" s="59"/>
    </row>
    <row r="65" spans="2:11" ht="15.75" thickBot="1">
      <c r="B65" s="9"/>
      <c r="C65" s="60"/>
      <c r="D65" s="61"/>
      <c r="E65" s="61"/>
      <c r="F65" s="61"/>
      <c r="G65" s="61"/>
      <c r="H65" s="61"/>
      <c r="I65" s="61"/>
      <c r="J65" s="59"/>
      <c r="K65" s="59"/>
    </row>
    <row r="66" spans="2:11">
      <c r="B66" s="12"/>
      <c r="C66" s="62"/>
      <c r="D66" s="366" t="s">
        <v>434</v>
      </c>
      <c r="E66" s="367"/>
      <c r="F66" s="338" t="s">
        <v>435</v>
      </c>
      <c r="G66" s="338" t="s">
        <v>436</v>
      </c>
      <c r="H66" s="338" t="s">
        <v>437</v>
      </c>
      <c r="I66" s="338"/>
      <c r="J66" s="340"/>
      <c r="K66" s="17"/>
    </row>
    <row r="67" spans="2:11">
      <c r="B67" s="12"/>
      <c r="C67" s="62"/>
      <c r="D67" s="229" t="s">
        <v>438</v>
      </c>
      <c r="E67" s="230" t="s">
        <v>439</v>
      </c>
      <c r="F67" s="339"/>
      <c r="G67" s="339"/>
      <c r="H67" s="64" t="s">
        <v>444</v>
      </c>
      <c r="I67" s="64" t="s">
        <v>445</v>
      </c>
      <c r="J67" s="65" t="s">
        <v>446</v>
      </c>
      <c r="K67" s="17"/>
    </row>
    <row r="68" spans="2:11">
      <c r="B68" s="9"/>
      <c r="C68" s="60"/>
      <c r="D68" s="66"/>
      <c r="E68" s="67"/>
      <c r="F68" s="68"/>
      <c r="G68" s="77"/>
      <c r="H68" s="96"/>
      <c r="I68" s="96"/>
      <c r="J68" s="72"/>
      <c r="K68" s="10"/>
    </row>
    <row r="69" spans="2:11">
      <c r="B69" s="9"/>
      <c r="C69" s="60"/>
      <c r="D69" s="73"/>
      <c r="E69" s="74"/>
      <c r="F69" s="75"/>
      <c r="G69" s="97"/>
      <c r="H69" s="98"/>
      <c r="I69" s="98"/>
      <c r="J69" s="79"/>
      <c r="K69" s="10"/>
    </row>
    <row r="70" spans="2:11" ht="15.75" thickBot="1">
      <c r="B70" s="9"/>
      <c r="C70" s="60"/>
      <c r="D70" s="80"/>
      <c r="E70" s="81"/>
      <c r="F70" s="82"/>
      <c r="G70" s="99"/>
      <c r="H70" s="100"/>
      <c r="I70" s="100"/>
      <c r="J70" s="86"/>
      <c r="K70" s="10"/>
    </row>
    <row r="71" spans="2:11">
      <c r="B71" s="9"/>
      <c r="C71" s="60"/>
      <c r="D71" s="21" t="s">
        <v>440</v>
      </c>
      <c r="E71" s="93"/>
      <c r="F71" s="94"/>
      <c r="G71" s="95"/>
      <c r="H71" s="95"/>
      <c r="I71" s="95"/>
      <c r="J71" s="101"/>
      <c r="K71" s="59"/>
    </row>
    <row r="72" spans="2:11">
      <c r="B72" s="9"/>
      <c r="C72" s="60"/>
      <c r="D72" s="362" t="s">
        <v>546</v>
      </c>
      <c r="E72" s="362"/>
      <c r="F72" s="362"/>
      <c r="G72" s="362"/>
      <c r="H72" s="362"/>
      <c r="I72" s="362"/>
      <c r="J72" s="193"/>
      <c r="K72" s="59"/>
    </row>
    <row r="73" spans="2:11" ht="15.75" thickBot="1">
      <c r="B73" s="9"/>
      <c r="C73" s="60"/>
      <c r="D73" s="88" t="s">
        <v>547</v>
      </c>
      <c r="E73" s="231"/>
      <c r="F73" s="231"/>
      <c r="G73" s="231"/>
      <c r="H73" s="231"/>
      <c r="I73" s="231"/>
      <c r="J73" s="228"/>
      <c r="K73" s="59"/>
    </row>
    <row r="74" spans="2:11" ht="15.75" thickBot="1">
      <c r="B74" s="9"/>
      <c r="C74" s="103"/>
      <c r="D74" s="103"/>
      <c r="E74" s="103"/>
      <c r="F74" s="103"/>
      <c r="G74" s="103"/>
      <c r="H74" s="103"/>
      <c r="I74" s="103"/>
      <c r="J74" s="103"/>
      <c r="K74" s="59"/>
    </row>
    <row r="75" spans="2:11" ht="38.25">
      <c r="B75" s="104"/>
      <c r="C75" s="105"/>
      <c r="D75" s="106" t="s">
        <v>448</v>
      </c>
      <c r="E75" s="107"/>
      <c r="F75" s="107"/>
      <c r="G75" s="108"/>
      <c r="H75" s="227" t="s">
        <v>449</v>
      </c>
      <c r="I75" s="227" t="s">
        <v>450</v>
      </c>
      <c r="J75" s="110" t="s">
        <v>451</v>
      </c>
      <c r="K75" s="111"/>
    </row>
    <row r="76" spans="2:11">
      <c r="B76" s="104"/>
      <c r="C76" s="104"/>
      <c r="D76" s="113" t="s">
        <v>452</v>
      </c>
      <c r="E76" s="114"/>
      <c r="F76" s="114"/>
      <c r="G76" s="114"/>
      <c r="H76" s="115"/>
      <c r="I76" s="115"/>
      <c r="J76" s="116"/>
      <c r="K76" s="111"/>
    </row>
    <row r="77" spans="2:11">
      <c r="B77" s="104"/>
      <c r="C77" s="104"/>
      <c r="D77" s="113" t="s">
        <v>453</v>
      </c>
      <c r="E77" s="114"/>
      <c r="F77" s="114"/>
      <c r="G77" s="114"/>
      <c r="H77" s="115"/>
      <c r="I77" s="115"/>
      <c r="J77" s="116"/>
      <c r="K77" s="111"/>
    </row>
    <row r="78" spans="2:11">
      <c r="B78" s="104"/>
      <c r="C78" s="104"/>
      <c r="D78" s="117" t="s">
        <v>454</v>
      </c>
      <c r="E78" s="118"/>
      <c r="F78" s="118"/>
      <c r="G78" s="118"/>
      <c r="H78" s="115"/>
      <c r="I78" s="115">
        <v>163099.75</v>
      </c>
      <c r="J78" s="115">
        <v>163099.75</v>
      </c>
      <c r="K78" s="111"/>
    </row>
    <row r="79" spans="2:11">
      <c r="B79" s="104"/>
      <c r="C79" s="104"/>
      <c r="D79" s="113" t="s">
        <v>455</v>
      </c>
      <c r="E79" s="114"/>
      <c r="F79" s="114"/>
      <c r="G79" s="114"/>
      <c r="H79" s="115"/>
      <c r="I79" s="115">
        <v>62500</v>
      </c>
      <c r="J79" s="116">
        <v>62500</v>
      </c>
      <c r="K79" s="111"/>
    </row>
    <row r="80" spans="2:11">
      <c r="B80" s="104"/>
      <c r="C80" s="104"/>
      <c r="D80" s="113" t="s">
        <v>456</v>
      </c>
      <c r="E80" s="114"/>
      <c r="F80" s="114"/>
      <c r="G80" s="114"/>
      <c r="H80" s="115"/>
      <c r="I80" s="115">
        <v>3125</v>
      </c>
      <c r="J80" s="116">
        <v>3125</v>
      </c>
      <c r="K80" s="111"/>
    </row>
    <row r="81" spans="2:11">
      <c r="B81" s="104"/>
      <c r="C81" s="104"/>
      <c r="D81" s="117" t="s">
        <v>457</v>
      </c>
      <c r="E81" s="118"/>
      <c r="F81" s="118"/>
      <c r="G81" s="118"/>
      <c r="H81" s="115"/>
      <c r="I81" s="115">
        <v>12500</v>
      </c>
      <c r="J81" s="116">
        <v>12500</v>
      </c>
      <c r="K81" s="111"/>
    </row>
    <row r="82" spans="2:11">
      <c r="B82" s="104"/>
      <c r="C82" s="104"/>
      <c r="D82" s="117" t="s">
        <v>458</v>
      </c>
      <c r="E82" s="118"/>
      <c r="F82" s="118"/>
      <c r="G82" s="118"/>
      <c r="H82" s="115"/>
      <c r="I82" s="115"/>
      <c r="J82" s="116"/>
      <c r="K82" s="111"/>
    </row>
    <row r="83" spans="2:11">
      <c r="B83" s="104"/>
      <c r="C83" s="104"/>
      <c r="D83" s="117" t="s">
        <v>459</v>
      </c>
      <c r="E83" s="118"/>
      <c r="F83" s="118"/>
      <c r="G83" s="118"/>
      <c r="H83" s="115"/>
      <c r="I83" s="115"/>
      <c r="J83" s="116"/>
      <c r="K83" s="111"/>
    </row>
    <row r="84" spans="2:11">
      <c r="B84" s="104"/>
      <c r="C84" s="104"/>
      <c r="D84" s="117" t="s">
        <v>460</v>
      </c>
      <c r="E84" s="118"/>
      <c r="F84" s="118"/>
      <c r="G84" s="118"/>
      <c r="H84" s="115"/>
      <c r="I84" s="115"/>
      <c r="J84" s="116"/>
      <c r="K84" s="111"/>
    </row>
    <row r="85" spans="2:11">
      <c r="B85" s="104"/>
      <c r="C85" s="104"/>
      <c r="D85" s="117" t="s">
        <v>461</v>
      </c>
      <c r="E85" s="118"/>
      <c r="F85" s="118"/>
      <c r="G85" s="118"/>
      <c r="H85" s="119"/>
      <c r="I85" s="115"/>
      <c r="J85" s="116"/>
      <c r="K85" s="111"/>
    </row>
    <row r="86" spans="2:11">
      <c r="B86" s="104"/>
      <c r="C86" s="104"/>
      <c r="D86" s="117" t="s">
        <v>462</v>
      </c>
      <c r="E86" s="118"/>
      <c r="F86" s="118"/>
      <c r="G86" s="118"/>
      <c r="H86" s="119"/>
      <c r="I86" s="115"/>
      <c r="J86" s="116"/>
      <c r="K86" s="111"/>
    </row>
    <row r="87" spans="2:11">
      <c r="B87" s="104"/>
      <c r="C87" s="104"/>
      <c r="D87" s="120" t="s">
        <v>3</v>
      </c>
      <c r="E87" s="20"/>
      <c r="F87" s="20"/>
      <c r="G87" s="20"/>
      <c r="H87" s="121"/>
      <c r="I87" s="121">
        <f>SUM(I78:I86)</f>
        <v>241224.75</v>
      </c>
      <c r="J87" s="121">
        <f>SUM(J78:J86)</f>
        <v>241224.75</v>
      </c>
      <c r="K87" s="111"/>
    </row>
    <row r="88" spans="2:11" ht="15.75" thickBot="1">
      <c r="B88" s="104"/>
      <c r="C88" s="122"/>
      <c r="D88" s="123" t="s">
        <v>463</v>
      </c>
      <c r="E88" s="124"/>
      <c r="F88" s="124"/>
      <c r="G88" s="124"/>
      <c r="H88" s="125"/>
      <c r="I88" s="125"/>
      <c r="J88" s="126"/>
      <c r="K88" s="111"/>
    </row>
    <row r="89" spans="2:11" ht="15.75" thickBot="1">
      <c r="B89" s="9"/>
      <c r="C89" s="21"/>
      <c r="D89" s="21"/>
      <c r="E89" s="21"/>
      <c r="F89" s="21"/>
      <c r="G89" s="21"/>
      <c r="H89" s="21"/>
      <c r="I89" s="21"/>
      <c r="J89" s="21"/>
      <c r="K89" s="10"/>
    </row>
    <row r="90" spans="2:11">
      <c r="B90" s="62"/>
      <c r="C90" s="127"/>
      <c r="D90" s="58" t="s">
        <v>464</v>
      </c>
      <c r="E90" s="128"/>
      <c r="F90" s="128"/>
      <c r="G90" s="58"/>
      <c r="H90" s="58"/>
      <c r="I90" s="58"/>
      <c r="J90" s="129"/>
      <c r="K90" s="130"/>
    </row>
    <row r="91" spans="2:11">
      <c r="B91" s="133"/>
      <c r="C91" s="133"/>
      <c r="D91" s="134"/>
      <c r="E91" s="223"/>
      <c r="F91" s="223"/>
      <c r="G91" s="223"/>
      <c r="H91" s="223"/>
      <c r="I91" s="223"/>
      <c r="J91" s="225" t="s">
        <v>437</v>
      </c>
      <c r="K91" s="137"/>
    </row>
    <row r="92" spans="2:11">
      <c r="B92" s="133"/>
      <c r="C92" s="133"/>
      <c r="D92" s="139" t="s">
        <v>465</v>
      </c>
      <c r="E92" s="140"/>
      <c r="F92" s="140"/>
      <c r="G92" s="140"/>
      <c r="H92" s="140"/>
      <c r="I92" s="141"/>
      <c r="J92" s="116">
        <v>32163.3</v>
      </c>
      <c r="K92" s="137"/>
    </row>
    <row r="93" spans="2:11">
      <c r="B93" s="133"/>
      <c r="C93" s="133"/>
      <c r="D93" s="142" t="s">
        <v>466</v>
      </c>
      <c r="E93" s="140"/>
      <c r="F93" s="140"/>
      <c r="G93" s="140"/>
      <c r="H93" s="140"/>
      <c r="I93" s="140"/>
      <c r="J93" s="116"/>
      <c r="K93" s="137"/>
    </row>
    <row r="94" spans="2:11">
      <c r="B94" s="133"/>
      <c r="C94" s="133"/>
      <c r="D94" s="143" t="s">
        <v>3</v>
      </c>
      <c r="E94" s="140"/>
      <c r="F94" s="140"/>
      <c r="G94" s="140"/>
      <c r="H94" s="140"/>
      <c r="I94" s="140"/>
      <c r="J94" s="116">
        <f>SUM(J92:J93)</f>
        <v>32163.3</v>
      </c>
      <c r="K94" s="137"/>
    </row>
    <row r="95" spans="2:11" ht="15.75" thickBot="1">
      <c r="B95" s="133"/>
      <c r="C95" s="144"/>
      <c r="D95" s="123" t="s">
        <v>467</v>
      </c>
      <c r="E95" s="123"/>
      <c r="F95" s="145"/>
      <c r="G95" s="145"/>
      <c r="H95" s="125"/>
      <c r="I95" s="125"/>
      <c r="J95" s="146"/>
      <c r="K95" s="137"/>
    </row>
    <row r="96" spans="2:11" ht="15.75" thickBot="1">
      <c r="B96" s="60"/>
      <c r="C96" s="61"/>
      <c r="D96" s="61"/>
      <c r="E96" s="61"/>
      <c r="F96" s="61"/>
      <c r="G96" s="61"/>
      <c r="H96" s="61"/>
      <c r="I96" s="61"/>
      <c r="J96" s="61"/>
      <c r="K96" s="59"/>
    </row>
    <row r="97" spans="2:11">
      <c r="B97" s="60"/>
      <c r="C97" s="4"/>
      <c r="D97" s="23" t="s">
        <v>468</v>
      </c>
      <c r="E97" s="6"/>
      <c r="F97" s="6"/>
      <c r="G97" s="6"/>
      <c r="H97" s="354" t="s">
        <v>437</v>
      </c>
      <c r="I97" s="355"/>
      <c r="J97" s="356"/>
      <c r="K97" s="59"/>
    </row>
    <row r="98" spans="2:11">
      <c r="B98" s="60"/>
      <c r="C98" s="60"/>
      <c r="D98" s="233" t="s">
        <v>469</v>
      </c>
      <c r="E98" s="148"/>
      <c r="F98" s="233"/>
      <c r="G98" s="149" t="s">
        <v>470</v>
      </c>
      <c r="H98" s="64" t="s">
        <v>444</v>
      </c>
      <c r="I98" s="64" t="s">
        <v>445</v>
      </c>
      <c r="J98" s="65" t="s">
        <v>446</v>
      </c>
      <c r="K98" s="59"/>
    </row>
    <row r="99" spans="2:11">
      <c r="B99" s="150"/>
      <c r="C99" s="150"/>
      <c r="D99" s="151" t="s">
        <v>471</v>
      </c>
      <c r="E99" s="233"/>
      <c r="F99" s="151"/>
      <c r="G99" s="302">
        <v>2</v>
      </c>
      <c r="H99" s="121">
        <v>950201.95</v>
      </c>
      <c r="I99" s="152"/>
      <c r="J99" s="153"/>
      <c r="K99" s="154"/>
    </row>
    <row r="100" spans="2:11">
      <c r="B100" s="133"/>
      <c r="C100" s="133"/>
      <c r="D100" s="151" t="s">
        <v>472</v>
      </c>
      <c r="E100" s="151"/>
      <c r="F100" s="151"/>
      <c r="G100" s="266">
        <v>1</v>
      </c>
      <c r="H100" s="307">
        <v>384575</v>
      </c>
      <c r="I100" s="157"/>
      <c r="J100" s="158"/>
      <c r="K100" s="137"/>
    </row>
    <row r="101" spans="2:11">
      <c r="B101" s="133"/>
      <c r="C101" s="133"/>
      <c r="D101" s="151" t="s">
        <v>473</v>
      </c>
      <c r="E101" s="151"/>
      <c r="F101" s="151"/>
      <c r="G101" s="156"/>
      <c r="H101" s="156"/>
      <c r="I101" s="156"/>
      <c r="J101" s="116"/>
      <c r="K101" s="137"/>
    </row>
    <row r="102" spans="2:11">
      <c r="B102" s="133"/>
      <c r="C102" s="133"/>
      <c r="D102" s="151" t="s">
        <v>474</v>
      </c>
      <c r="E102" s="151"/>
      <c r="F102" s="151"/>
      <c r="G102" s="156"/>
      <c r="H102" s="156"/>
      <c r="I102" s="156"/>
      <c r="J102" s="116"/>
      <c r="K102" s="137"/>
    </row>
    <row r="103" spans="2:11">
      <c r="B103" s="133"/>
      <c r="C103" s="133"/>
      <c r="D103" s="159" t="s">
        <v>475</v>
      </c>
      <c r="E103" s="151"/>
      <c r="F103" s="151"/>
      <c r="G103" s="157"/>
      <c r="H103" s="237">
        <v>32163.3</v>
      </c>
      <c r="I103" s="157"/>
      <c r="J103" s="158"/>
      <c r="K103" s="137"/>
    </row>
    <row r="104" spans="2:11">
      <c r="B104" s="133"/>
      <c r="C104" s="133"/>
      <c r="D104" s="159" t="s">
        <v>476</v>
      </c>
      <c r="E104" s="151"/>
      <c r="F104" s="151"/>
      <c r="G104" s="157"/>
      <c r="H104" s="157"/>
      <c r="I104" s="156"/>
      <c r="J104" s="116">
        <v>241224.75</v>
      </c>
      <c r="K104" s="137"/>
    </row>
    <row r="105" spans="2:11">
      <c r="B105" s="133"/>
      <c r="C105" s="133"/>
      <c r="D105" s="159" t="s">
        <v>477</v>
      </c>
      <c r="E105" s="151"/>
      <c r="F105" s="151"/>
      <c r="G105" s="156"/>
      <c r="H105" s="157"/>
      <c r="I105" s="157"/>
      <c r="J105" s="116"/>
      <c r="K105" s="137"/>
    </row>
    <row r="106" spans="2:11">
      <c r="B106" s="133"/>
      <c r="C106" s="133"/>
      <c r="D106" s="160" t="s">
        <v>478</v>
      </c>
      <c r="E106" s="151"/>
      <c r="F106" s="160"/>
      <c r="G106" s="268"/>
      <c r="H106" s="268">
        <f>SUM(H99:H103)</f>
        <v>1366940.25</v>
      </c>
      <c r="I106" s="268">
        <f>I101+I102+I104</f>
        <v>0</v>
      </c>
      <c r="J106" s="236">
        <f>J101+J102+J104+J105</f>
        <v>241224.75</v>
      </c>
      <c r="K106" s="137"/>
    </row>
    <row r="107" spans="2:11" ht="15.75" thickBot="1">
      <c r="B107" s="133"/>
      <c r="C107" s="144"/>
      <c r="D107" s="161" t="s">
        <v>479</v>
      </c>
      <c r="E107" s="162"/>
      <c r="F107" s="161"/>
      <c r="G107" s="285">
        <v>3</v>
      </c>
      <c r="H107" s="357">
        <f>G106+H106+I106+J106</f>
        <v>1608165</v>
      </c>
      <c r="I107" s="358"/>
      <c r="J107" s="359"/>
      <c r="K107" s="137"/>
    </row>
    <row r="108" spans="2:11" ht="15.75" thickBot="1">
      <c r="B108" s="40"/>
      <c r="C108" s="41"/>
      <c r="D108" s="41"/>
      <c r="E108" s="41"/>
      <c r="F108" s="41"/>
      <c r="G108" s="41"/>
      <c r="H108" s="41"/>
      <c r="I108" s="41"/>
      <c r="J108" s="41"/>
      <c r="K108" s="42"/>
    </row>
  </sheetData>
  <mergeCells count="28">
    <mergeCell ref="H97:J97"/>
    <mergeCell ref="H107:J107"/>
    <mergeCell ref="D60:J60"/>
    <mergeCell ref="D66:E66"/>
    <mergeCell ref="F66:F67"/>
    <mergeCell ref="G66:G67"/>
    <mergeCell ref="H66:J66"/>
    <mergeCell ref="D72:I72"/>
    <mergeCell ref="E43:F43"/>
    <mergeCell ref="I43:J43"/>
    <mergeCell ref="D54:E54"/>
    <mergeCell ref="F54:F55"/>
    <mergeCell ref="G54:G55"/>
    <mergeCell ref="H54:J54"/>
    <mergeCell ref="E41:F41"/>
    <mergeCell ref="I41:J41"/>
    <mergeCell ref="C3:J5"/>
    <mergeCell ref="D15:E15"/>
    <mergeCell ref="F15:F16"/>
    <mergeCell ref="G15:G16"/>
    <mergeCell ref="H15:H16"/>
    <mergeCell ref="I15:I16"/>
    <mergeCell ref="J15:J16"/>
    <mergeCell ref="D39:F39"/>
    <mergeCell ref="G39:G40"/>
    <mergeCell ref="H39:H40"/>
    <mergeCell ref="I39:J40"/>
    <mergeCell ref="E40:F40"/>
  </mergeCells>
  <pageMargins left="0.22" right="0.21" top="0.42" bottom="0.37" header="0.24" footer="0.2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18</vt:i4>
      </vt:variant>
    </vt:vector>
  </HeadingPairs>
  <TitlesOfParts>
    <vt:vector size="37" baseType="lpstr">
      <vt:lpstr>EK-I</vt:lpstr>
      <vt:lpstr>Sayfa1</vt:lpstr>
      <vt:lpstr>EK II-A-MERKEZ</vt:lpstr>
      <vt:lpstr>EK II-A-DİYADİN</vt:lpstr>
      <vt:lpstr>EK II-A-DOĞUBAYAZIT</vt:lpstr>
      <vt:lpstr>EK II-A-ELEŞKİRT</vt:lpstr>
      <vt:lpstr>EK II-A-HAMUR</vt:lpstr>
      <vt:lpstr>EK II-A-PATNOS</vt:lpstr>
      <vt:lpstr>EK II-A-TAŞLIÇAY</vt:lpstr>
      <vt:lpstr>EK II-A-TUTAK</vt:lpstr>
      <vt:lpstr>EK II-B-MERKEZ</vt:lpstr>
      <vt:lpstr>EK II-B-DİYADİN</vt:lpstr>
      <vt:lpstr>EK II-B-DOĞUBAYAZIT</vt:lpstr>
      <vt:lpstr>EK II-B-ELEŞKİRT</vt:lpstr>
      <vt:lpstr>EK II-B-HAMUR</vt:lpstr>
      <vt:lpstr>EK II-B-PATNOS</vt:lpstr>
      <vt:lpstr>EK II-B-TAŞLIÇAY</vt:lpstr>
      <vt:lpstr>EK II-B-TUTAK</vt:lpstr>
      <vt:lpstr>EK V</vt:lpstr>
      <vt:lpstr>'EK II-A-DİYADİN'!Yazdırma_Alanı</vt:lpstr>
      <vt:lpstr>'EK II-A-DOĞUBAYAZIT'!Yazdırma_Alanı</vt:lpstr>
      <vt:lpstr>'EK II-A-ELEŞKİRT'!Yazdırma_Alanı</vt:lpstr>
      <vt:lpstr>'EK II-A-HAMUR'!Yazdırma_Alanı</vt:lpstr>
      <vt:lpstr>'EK II-A-MERKEZ'!Yazdırma_Alanı</vt:lpstr>
      <vt:lpstr>'EK II-A-PATNOS'!Yazdırma_Alanı</vt:lpstr>
      <vt:lpstr>'EK II-A-TAŞLIÇAY'!Yazdırma_Alanı</vt:lpstr>
      <vt:lpstr>'EK II-A-TUTAK'!Yazdırma_Alanı</vt:lpstr>
      <vt:lpstr>'EK II-B-DİYADİN'!Yazdırma_Alanı</vt:lpstr>
      <vt:lpstr>'EK II-B-DOĞUBAYAZIT'!Yazdırma_Alanı</vt:lpstr>
      <vt:lpstr>'EK II-B-ELEŞKİRT'!Yazdırma_Alanı</vt:lpstr>
      <vt:lpstr>'EK II-B-HAMUR'!Yazdırma_Alanı</vt:lpstr>
      <vt:lpstr>'EK II-B-MERKEZ'!Yazdırma_Alanı</vt:lpstr>
      <vt:lpstr>'EK II-B-PATNOS'!Yazdırma_Alanı</vt:lpstr>
      <vt:lpstr>'EK II-B-TAŞLIÇAY'!Yazdırma_Alanı</vt:lpstr>
      <vt:lpstr>'EK II-B-TUTAK'!Yazdırma_Alanı</vt:lpstr>
      <vt:lpstr>'EK-I'!Yazdırma_Alanı</vt:lpstr>
      <vt:lpstr>'EK-I'!Yazdırma_Başlıkları</vt:lpstr>
    </vt:vector>
  </TitlesOfParts>
  <Company>SilentAll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Timur-KOYDES</dc:creator>
  <cp:lastModifiedBy>Özel-İdare</cp:lastModifiedBy>
  <cp:lastPrinted>2017-03-30T06:22:57Z</cp:lastPrinted>
  <dcterms:created xsi:type="dcterms:W3CDTF">2017-02-24T17:20:11Z</dcterms:created>
  <dcterms:modified xsi:type="dcterms:W3CDTF">2017-07-01T12:17:15Z</dcterms:modified>
</cp:coreProperties>
</file>