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ebextensions/webextension1.xml" ContentType="application/vnd.ms-office.webextension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345" windowHeight="4650"/>
  </bookViews>
  <sheets>
    <sheet name="KÖY ARAMA SAYFASI" sheetId="4" r:id="rId1"/>
    <sheet name="HARİTA" sheetId="5" r:id="rId2"/>
    <sheet name="kbs genel bilgi" sheetId="1" r:id="rId3"/>
    <sheet name="kbs yatırım" sheetId="2" r:id="rId4"/>
  </sheets>
  <calcPr calcId="152511"/>
</workbook>
</file>

<file path=xl/calcChain.xml><?xml version="1.0" encoding="utf-8"?>
<calcChain xmlns="http://schemas.openxmlformats.org/spreadsheetml/2006/main">
  <c r="A4" i="5" l="1"/>
  <c r="V5" i="4"/>
  <c r="U5" i="4"/>
  <c r="A7" i="4" l="1"/>
  <c r="A3" i="5" l="1"/>
  <c r="X5" i="4" l="1"/>
  <c r="J11" i="4" s="1"/>
  <c r="J9" i="4"/>
  <c r="Z5" i="4"/>
  <c r="L9" i="4" s="1"/>
  <c r="Y5" i="4"/>
  <c r="L8" i="4" s="1"/>
  <c r="W5" i="4"/>
  <c r="J10" i="4" s="1"/>
  <c r="J8" i="4"/>
  <c r="T5" i="4"/>
  <c r="H12" i="4" s="1"/>
  <c r="S5" i="4"/>
  <c r="H11" i="4" s="1"/>
  <c r="R5" i="4"/>
  <c r="H10" i="4" s="1"/>
  <c r="Q5" i="4"/>
  <c r="H9" i="4" s="1"/>
  <c r="P5" i="4"/>
  <c r="H8" i="4" s="1"/>
  <c r="O5" i="4"/>
  <c r="F13" i="4" s="1"/>
  <c r="N5" i="4"/>
  <c r="F12" i="4" s="1"/>
  <c r="M5" i="4"/>
  <c r="F11" i="4" s="1"/>
  <c r="L5" i="4"/>
  <c r="F10" i="4" s="1"/>
  <c r="K5" i="4"/>
  <c r="F9" i="4" s="1"/>
  <c r="J5" i="4"/>
  <c r="F8" i="4" s="1"/>
  <c r="I5" i="4"/>
  <c r="D13" i="4" s="1"/>
  <c r="H5" i="4"/>
  <c r="D12" i="4" s="1"/>
  <c r="G5" i="4"/>
  <c r="D11" i="4" s="1"/>
  <c r="F5" i="4"/>
  <c r="D10" i="4" s="1"/>
  <c r="E5" i="4"/>
  <c r="D9" i="4" s="1"/>
  <c r="D5" i="4"/>
  <c r="D8" i="4" s="1"/>
  <c r="M565" i="1" l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G1678" i="2" l="1"/>
</calcChain>
</file>

<file path=xl/sharedStrings.xml><?xml version="1.0" encoding="utf-8"?>
<sst xmlns="http://schemas.openxmlformats.org/spreadsheetml/2006/main" count="10801" uniqueCount="1908">
  <si>
    <t>Merkez</t>
  </si>
  <si>
    <t>Ağılbaşı</t>
  </si>
  <si>
    <t>Ahmetbey</t>
  </si>
  <si>
    <t>Akbulgur</t>
  </si>
  <si>
    <t>Anakaya</t>
  </si>
  <si>
    <t>Arakonak</t>
  </si>
  <si>
    <t>Aslangazi</t>
  </si>
  <si>
    <t>Aş.Saklıca</t>
  </si>
  <si>
    <t>Aş.Yoldüzü</t>
  </si>
  <si>
    <t>Aşkale</t>
  </si>
  <si>
    <t>Badıllı</t>
  </si>
  <si>
    <t>Baloluk</t>
  </si>
  <si>
    <t>Beşbulak</t>
  </si>
  <si>
    <t>Bölükbaşı</t>
  </si>
  <si>
    <t>Çamurlu</t>
  </si>
  <si>
    <t>Çatalipaşa</t>
  </si>
  <si>
    <t>Çayır</t>
  </si>
  <si>
    <t>Çobanbey</t>
  </si>
  <si>
    <t>Çukuralan</t>
  </si>
  <si>
    <t>Çukurçayır</t>
  </si>
  <si>
    <t>Dedemaksut</t>
  </si>
  <si>
    <t>Eğribelen</t>
  </si>
  <si>
    <t>Eliaçık</t>
  </si>
  <si>
    <t>Eskiharman</t>
  </si>
  <si>
    <t>Güvendik</t>
  </si>
  <si>
    <t>Güvenli</t>
  </si>
  <si>
    <t>Çiçek</t>
  </si>
  <si>
    <t>Hacısefer</t>
  </si>
  <si>
    <t>Karasu</t>
  </si>
  <si>
    <t>Kavacık</t>
  </si>
  <si>
    <t>Kayabey</t>
  </si>
  <si>
    <t>Konuktepe</t>
  </si>
  <si>
    <t>Kumlugeçit</t>
  </si>
  <si>
    <t>Gündüz</t>
  </si>
  <si>
    <t>Mollaosman</t>
  </si>
  <si>
    <t>Murathan</t>
  </si>
  <si>
    <t>Ozanlar</t>
  </si>
  <si>
    <t>Sabuncu</t>
  </si>
  <si>
    <t>Sarıca</t>
  </si>
  <si>
    <t>Sarıtaş</t>
  </si>
  <si>
    <t>Söğütlü</t>
  </si>
  <si>
    <t>Suçatağı</t>
  </si>
  <si>
    <t>Taştekne</t>
  </si>
  <si>
    <t>Tellisırt</t>
  </si>
  <si>
    <t>Tezeren</t>
  </si>
  <si>
    <t>Yakınca</t>
  </si>
  <si>
    <t>Yayla</t>
  </si>
  <si>
    <t>Yazıcı</t>
  </si>
  <si>
    <t>Yığıntepe</t>
  </si>
  <si>
    <t>Yolluyazı</t>
  </si>
  <si>
    <t>Yolugüzel</t>
  </si>
  <si>
    <t>Yoncalı</t>
  </si>
  <si>
    <t>Yk.Yorgunsöğüt</t>
  </si>
  <si>
    <t>Yk.Saklıca</t>
  </si>
  <si>
    <t>Yk.Yoldüzü</t>
  </si>
  <si>
    <t>Yurtpınar</t>
  </si>
  <si>
    <t>Ziyaret</t>
  </si>
  <si>
    <t>Cumaçay</t>
  </si>
  <si>
    <t>Akçay</t>
  </si>
  <si>
    <t>Aş.Dörmeli</t>
  </si>
  <si>
    <t>Aş.Kent</t>
  </si>
  <si>
    <t>Aş.Pamuktaş</t>
  </si>
  <si>
    <t>Balkaynak</t>
  </si>
  <si>
    <t>Başçavuş</t>
  </si>
  <si>
    <t>Başkent</t>
  </si>
  <si>
    <t>Dönerdere</t>
  </si>
  <si>
    <t>Dumanlı</t>
  </si>
  <si>
    <t>Gümüşyazı</t>
  </si>
  <si>
    <t>Hanoba</t>
  </si>
  <si>
    <t>Kocataş</t>
  </si>
  <si>
    <t>Koçbaşı</t>
  </si>
  <si>
    <t>Kovancık</t>
  </si>
  <si>
    <t>Yayıklı</t>
  </si>
  <si>
    <t>Mollaali</t>
  </si>
  <si>
    <t>Ortakent</t>
  </si>
  <si>
    <t>Özveren</t>
  </si>
  <si>
    <t>Sağırtaş</t>
  </si>
  <si>
    <t>Sarıharman</t>
  </si>
  <si>
    <t>Soğan(Cumaçay)</t>
  </si>
  <si>
    <t>Taypınar</t>
  </si>
  <si>
    <t>Uçarkaya</t>
  </si>
  <si>
    <t>Yk.Dörmeli</t>
  </si>
  <si>
    <t>Yk.Pamuktaş</t>
  </si>
  <si>
    <t>Murat</t>
  </si>
  <si>
    <t>Aş.Ağadeve</t>
  </si>
  <si>
    <t>Balıksu</t>
  </si>
  <si>
    <t>Ballıbostan</t>
  </si>
  <si>
    <t>Beşiktepe</t>
  </si>
  <si>
    <t>Bezirhane</t>
  </si>
  <si>
    <t>Boztoprak</t>
  </si>
  <si>
    <t>Çakıroba</t>
  </si>
  <si>
    <t>Doğutepe</t>
  </si>
  <si>
    <t>Esenköy</t>
  </si>
  <si>
    <t>Yk.Esen</t>
  </si>
  <si>
    <t>Geçitalan</t>
  </si>
  <si>
    <t>Güneysu</t>
  </si>
  <si>
    <t>Hıdır</t>
  </si>
  <si>
    <t>Kalender</t>
  </si>
  <si>
    <t>Kavak</t>
  </si>
  <si>
    <t>Kazlı</t>
  </si>
  <si>
    <t>Oğlaklı</t>
  </si>
  <si>
    <t>Ortayokuş</t>
  </si>
  <si>
    <t>Otlubayır</t>
  </si>
  <si>
    <t>Özbaşı</t>
  </si>
  <si>
    <t>Sarıdoğan</t>
  </si>
  <si>
    <t>Uzunveli</t>
  </si>
  <si>
    <t>Yalnızkonak</t>
  </si>
  <si>
    <t>Yazılı</t>
  </si>
  <si>
    <t>Çiftlik</t>
  </si>
  <si>
    <t>Yk.Ağadeve</t>
  </si>
  <si>
    <t>Yk.Küpkıran</t>
  </si>
  <si>
    <t>Dıyadin</t>
  </si>
  <si>
    <t>Akçevre</t>
  </si>
  <si>
    <t>Akyolaç</t>
  </si>
  <si>
    <t>Gültepe</t>
  </si>
  <si>
    <t>Altınkilit</t>
  </si>
  <si>
    <t>Aş.Akpazar</t>
  </si>
  <si>
    <t>Aş.Dalören</t>
  </si>
  <si>
    <t>Aş.Kardeşli</t>
  </si>
  <si>
    <t>Aş.Tütek</t>
  </si>
  <si>
    <t>Atadamı</t>
  </si>
  <si>
    <t>Yeniköy</t>
  </si>
  <si>
    <t>Atayolu</t>
  </si>
  <si>
    <t>Batıbeyli</t>
  </si>
  <si>
    <t>Boyalan</t>
  </si>
  <si>
    <t>Budak</t>
  </si>
  <si>
    <t>Bulgurlu</t>
  </si>
  <si>
    <t>Büvetli</t>
  </si>
  <si>
    <t>Davut</t>
  </si>
  <si>
    <t>Adakent</t>
  </si>
  <si>
    <t>Dedebulak</t>
  </si>
  <si>
    <t>Kaynaklı</t>
  </si>
  <si>
    <t>Delihasan</t>
  </si>
  <si>
    <t>Dibekli</t>
  </si>
  <si>
    <t>Dokuztaş</t>
  </si>
  <si>
    <t>Gedik</t>
  </si>
  <si>
    <t>Göğebakan</t>
  </si>
  <si>
    <t>Gözüpek</t>
  </si>
  <si>
    <t>Günbuldu</t>
  </si>
  <si>
    <t>Hacihalit</t>
  </si>
  <si>
    <t>Heybeliyurt</t>
  </si>
  <si>
    <t>İsaağa</t>
  </si>
  <si>
    <t>Kapanca</t>
  </si>
  <si>
    <t>Karapazar</t>
  </si>
  <si>
    <t>Karataş</t>
  </si>
  <si>
    <t>Kocaçoban</t>
  </si>
  <si>
    <t>Kotancı</t>
  </si>
  <si>
    <t>Kuşburnu</t>
  </si>
  <si>
    <t>Kuşlu</t>
  </si>
  <si>
    <t>Mollakara</t>
  </si>
  <si>
    <t>Mutlu</t>
  </si>
  <si>
    <t>Oğuloba</t>
  </si>
  <si>
    <t>Omuzbaşı</t>
  </si>
  <si>
    <t>Pirali</t>
  </si>
  <si>
    <t>Rahmankulu</t>
  </si>
  <si>
    <t>Şahinşah</t>
  </si>
  <si>
    <t>Satıcılar</t>
  </si>
  <si>
    <t>Yıldırım</t>
  </si>
  <si>
    <t>Soğuksu</t>
  </si>
  <si>
    <t>Sürenkök</t>
  </si>
  <si>
    <t>Sürmelikoç</t>
  </si>
  <si>
    <t>Şekerbulak</t>
  </si>
  <si>
    <t>Taşbasamak</t>
  </si>
  <si>
    <t>Taşkesen</t>
  </si>
  <si>
    <t>Tazekent</t>
  </si>
  <si>
    <t>Tokluca</t>
  </si>
  <si>
    <t>Ulukent</t>
  </si>
  <si>
    <t>Uysallı</t>
  </si>
  <si>
    <t>Yanıkçukur</t>
  </si>
  <si>
    <t>Yeniçadır</t>
  </si>
  <si>
    <t>Yeşildurak</t>
  </si>
  <si>
    <t>Yıldız</t>
  </si>
  <si>
    <t>Yolcupınar</t>
  </si>
  <si>
    <t>Yörükatlı</t>
  </si>
  <si>
    <t>Yk.Akpazar</t>
  </si>
  <si>
    <t>Yk.Dalören</t>
  </si>
  <si>
    <t>Yk.Tütek</t>
  </si>
  <si>
    <t>Yuva</t>
  </si>
  <si>
    <t>D.Beyazıt</t>
  </si>
  <si>
    <t>Altıntepe</t>
  </si>
  <si>
    <t>Aş.Tavla</t>
  </si>
  <si>
    <t>Atabakan</t>
  </si>
  <si>
    <t>Ayrancı</t>
  </si>
  <si>
    <t>Bardaklı</t>
  </si>
  <si>
    <t>Barındı</t>
  </si>
  <si>
    <t>Bereket</t>
  </si>
  <si>
    <t>Besler</t>
  </si>
  <si>
    <t>Binkaya</t>
  </si>
  <si>
    <t>Bozkurt</t>
  </si>
  <si>
    <t>Bozyayla</t>
  </si>
  <si>
    <t>Bölücek</t>
  </si>
  <si>
    <t>Bulakbaşı</t>
  </si>
  <si>
    <t>Buyuretti</t>
  </si>
  <si>
    <t>Çetenli</t>
  </si>
  <si>
    <t>Çömçeli</t>
  </si>
  <si>
    <t>Dağdelen</t>
  </si>
  <si>
    <t>Demirtepe</t>
  </si>
  <si>
    <t>Dolaklı</t>
  </si>
  <si>
    <t>Dostali</t>
  </si>
  <si>
    <t>Esnemez</t>
  </si>
  <si>
    <t>Gökçekaynak</t>
  </si>
  <si>
    <t>Göller</t>
  </si>
  <si>
    <t>Gölyüzü</t>
  </si>
  <si>
    <t>Gözükara</t>
  </si>
  <si>
    <t>Güngören</t>
  </si>
  <si>
    <t>Günyolu</t>
  </si>
  <si>
    <t>Gürbulak</t>
  </si>
  <si>
    <t>Hallaç</t>
  </si>
  <si>
    <t>İncesu</t>
  </si>
  <si>
    <t>Karabulak</t>
  </si>
  <si>
    <t>Karaburun</t>
  </si>
  <si>
    <t>Karaca</t>
  </si>
  <si>
    <t>Karakent</t>
  </si>
  <si>
    <t>Kargakonmaz</t>
  </si>
  <si>
    <t>Kazan</t>
  </si>
  <si>
    <t>Kızılkaya</t>
  </si>
  <si>
    <t>Melikşah</t>
  </si>
  <si>
    <t>Ortadirek</t>
  </si>
  <si>
    <t>Ortaköy</t>
  </si>
  <si>
    <t>Örtülü</t>
  </si>
  <si>
    <t>Pullutarla</t>
  </si>
  <si>
    <t>Sağdıç</t>
  </si>
  <si>
    <t>Sağlıksuyu</t>
  </si>
  <si>
    <t>Sarıçavuş</t>
  </si>
  <si>
    <t>Sazoba</t>
  </si>
  <si>
    <t>Seslitaş</t>
  </si>
  <si>
    <t>Özdemir</t>
  </si>
  <si>
    <t>Somkaya</t>
  </si>
  <si>
    <t>Subeşiği</t>
  </si>
  <si>
    <t>Tanıktepe</t>
  </si>
  <si>
    <t>Telçeker</t>
  </si>
  <si>
    <t>Topçatan</t>
  </si>
  <si>
    <t>Uzunyazı</t>
  </si>
  <si>
    <t>Üçgöze</t>
  </si>
  <si>
    <t>Üçmurat</t>
  </si>
  <si>
    <t>Üzengili</t>
  </si>
  <si>
    <t>Yağmurdüşen</t>
  </si>
  <si>
    <t>Yalınsaz</t>
  </si>
  <si>
    <t>Yanoba</t>
  </si>
  <si>
    <t>Yaygınyurt</t>
  </si>
  <si>
    <t>Yeniharman</t>
  </si>
  <si>
    <t>Yığınçal</t>
  </si>
  <si>
    <t>Yılanlı</t>
  </si>
  <si>
    <t>Yiğityatağı</t>
  </si>
  <si>
    <t>Yk.Tavla</t>
  </si>
  <si>
    <t>Suluçem</t>
  </si>
  <si>
    <t>Aktarla</t>
  </si>
  <si>
    <t>Aktuğlu</t>
  </si>
  <si>
    <t>Çalıköy</t>
  </si>
  <si>
    <t>Tepeli</t>
  </si>
  <si>
    <t>Dalbahçe</t>
  </si>
  <si>
    <t>Eskisu</t>
  </si>
  <si>
    <t>Güllüce</t>
  </si>
  <si>
    <t>Kalecik</t>
  </si>
  <si>
    <t>Karaşeyh</t>
  </si>
  <si>
    <t>Kucak</t>
  </si>
  <si>
    <t>Kutlubulak</t>
  </si>
  <si>
    <t>Mescit</t>
  </si>
  <si>
    <t>Örmeli</t>
  </si>
  <si>
    <t>Sarıbıyık</t>
  </si>
  <si>
    <t>Tutumlu</t>
  </si>
  <si>
    <t>Tutak</t>
  </si>
  <si>
    <t>Eleşkirt</t>
  </si>
  <si>
    <t>Abdi</t>
  </si>
  <si>
    <t>Akyumak</t>
  </si>
  <si>
    <t>Alagün</t>
  </si>
  <si>
    <t>Alkuşak</t>
  </si>
  <si>
    <t>Arifbey</t>
  </si>
  <si>
    <t>Aş.Kopuz</t>
  </si>
  <si>
    <t>Aydoğdu</t>
  </si>
  <si>
    <t>Çatalpınar</t>
  </si>
  <si>
    <t>Çatkösedağ</t>
  </si>
  <si>
    <t>Çetinsu</t>
  </si>
  <si>
    <t>Çiftepınar</t>
  </si>
  <si>
    <t>Dalkılıç</t>
  </si>
  <si>
    <t>Değirmenoluğu</t>
  </si>
  <si>
    <t>Dolutaş</t>
  </si>
  <si>
    <t>Düzağıl</t>
  </si>
  <si>
    <t>Düzyayla</t>
  </si>
  <si>
    <t>Ergözü</t>
  </si>
  <si>
    <t>Goncalı</t>
  </si>
  <si>
    <t>Gözüaydın</t>
  </si>
  <si>
    <t>Güneykaya</t>
  </si>
  <si>
    <t>Güvence</t>
  </si>
  <si>
    <t>Hasanpınarı</t>
  </si>
  <si>
    <t>Haydaroğlu</t>
  </si>
  <si>
    <t>Hürriyet</t>
  </si>
  <si>
    <t>İkizgeçe</t>
  </si>
  <si>
    <t>İkizgöl</t>
  </si>
  <si>
    <t>İndere</t>
  </si>
  <si>
    <t>Kanatgeren</t>
  </si>
  <si>
    <t>Kayayolu</t>
  </si>
  <si>
    <t>Kokulupınar</t>
  </si>
  <si>
    <t>Körpeçayır</t>
  </si>
  <si>
    <t>Mollahüseyin</t>
  </si>
  <si>
    <t>Mollasüleyman</t>
  </si>
  <si>
    <t>Öztoprak</t>
  </si>
  <si>
    <t>Palakçayırı</t>
  </si>
  <si>
    <t>Pirabat</t>
  </si>
  <si>
    <t>Ramazan</t>
  </si>
  <si>
    <t>Sadaklı</t>
  </si>
  <si>
    <t>Salkımlı</t>
  </si>
  <si>
    <t>Söbetaş</t>
  </si>
  <si>
    <t>Sultanabat</t>
  </si>
  <si>
    <t>Süzgeçli</t>
  </si>
  <si>
    <t>Toprakkale</t>
  </si>
  <si>
    <t>Türkeli</t>
  </si>
  <si>
    <t>Uludal</t>
  </si>
  <si>
    <t>Yağmurlu</t>
  </si>
  <si>
    <t>Yanıkdere</t>
  </si>
  <si>
    <t xml:space="preserve">Yelkesen </t>
  </si>
  <si>
    <t>Yeşilova</t>
  </si>
  <si>
    <t>Yığıntaş</t>
  </si>
  <si>
    <t>Yk.Kopuz</t>
  </si>
  <si>
    <t>Hayrangölü</t>
  </si>
  <si>
    <t>Karabacak</t>
  </si>
  <si>
    <t>Sarıköy</t>
  </si>
  <si>
    <t>Hamur</t>
  </si>
  <si>
    <t>Abdiçıkmaz</t>
  </si>
  <si>
    <t>Adımova</t>
  </si>
  <si>
    <t>Alakoyun</t>
  </si>
  <si>
    <t>Akyurt</t>
  </si>
  <si>
    <t>Aş.Aladağ</t>
  </si>
  <si>
    <t>Aş.Deredibi</t>
  </si>
  <si>
    <t>Aş.Gözlüce</t>
  </si>
  <si>
    <t>Aş.Karabal</t>
  </si>
  <si>
    <t>Aş.Yenigün</t>
  </si>
  <si>
    <t>Ayvacık</t>
  </si>
  <si>
    <t>Baldere</t>
  </si>
  <si>
    <t>Beklemez</t>
  </si>
  <si>
    <t>Ceylanlı</t>
  </si>
  <si>
    <t>Çağlayan</t>
  </si>
  <si>
    <t>Danakıran</t>
  </si>
  <si>
    <t>Demirkapı</t>
  </si>
  <si>
    <t>Ekincik</t>
  </si>
  <si>
    <t>Erdoğan</t>
  </si>
  <si>
    <t>Esenören</t>
  </si>
  <si>
    <t>Gümüşkuşak</t>
  </si>
  <si>
    <t>Kaçmaz</t>
  </si>
  <si>
    <t>Kamışlı</t>
  </si>
  <si>
    <t>Kandildağı</t>
  </si>
  <si>
    <t>Karadoğu</t>
  </si>
  <si>
    <t>Karakazan</t>
  </si>
  <si>
    <t>Karaseyitali</t>
  </si>
  <si>
    <t>Karlıca</t>
  </si>
  <si>
    <t>Kılıç</t>
  </si>
  <si>
    <t>Köşk</t>
  </si>
  <si>
    <t>Nallıkonak</t>
  </si>
  <si>
    <t>Özdirek</t>
  </si>
  <si>
    <t>Sarıbuğday</t>
  </si>
  <si>
    <t>Seslidoğan</t>
  </si>
  <si>
    <t>Seyithanbey</t>
  </si>
  <si>
    <t>Soğanlıtepe</t>
  </si>
  <si>
    <t>Süleymankümbe</t>
  </si>
  <si>
    <t>Tükenmez</t>
  </si>
  <si>
    <t>Uğurtaş</t>
  </si>
  <si>
    <t>Yapılı</t>
  </si>
  <si>
    <t>Yoğunhisar</t>
  </si>
  <si>
    <t>Yk.Aladağ</t>
  </si>
  <si>
    <t>Yk.Gözlüce</t>
  </si>
  <si>
    <t>Yk.Yenigün</t>
  </si>
  <si>
    <t>Yuvacık</t>
  </si>
  <si>
    <t>Patnos</t>
  </si>
  <si>
    <t xml:space="preserve">Akçaören </t>
  </si>
  <si>
    <t>Akdilek</t>
  </si>
  <si>
    <t>Alatay</t>
  </si>
  <si>
    <t>Andaçlı</t>
  </si>
  <si>
    <t>Aş.Göçmez</t>
  </si>
  <si>
    <t>Baltacık</t>
  </si>
  <si>
    <t>Çakırbey</t>
  </si>
  <si>
    <t>Demirören</t>
  </si>
  <si>
    <t>Edremit</t>
  </si>
  <si>
    <t xml:space="preserve">Eskikonak </t>
  </si>
  <si>
    <t>Gökoğlu</t>
  </si>
  <si>
    <t>Hacılar</t>
  </si>
  <si>
    <t>Karatoklu</t>
  </si>
  <si>
    <t>Kızıltepe</t>
  </si>
  <si>
    <t>Kızkapan</t>
  </si>
  <si>
    <t>Koçaklar</t>
  </si>
  <si>
    <t>Konakbey</t>
  </si>
  <si>
    <t>Kuruyaka</t>
  </si>
  <si>
    <t>Kürekli</t>
  </si>
  <si>
    <t>Mollaibrahim</t>
  </si>
  <si>
    <t>Sağırca</t>
  </si>
  <si>
    <t>Suluca</t>
  </si>
  <si>
    <t>Susuz</t>
  </si>
  <si>
    <t>Tanyeli</t>
  </si>
  <si>
    <t>Usluca</t>
  </si>
  <si>
    <t>Uzunca</t>
  </si>
  <si>
    <t>Uzungün</t>
  </si>
  <si>
    <t>Yalçınkaya</t>
  </si>
  <si>
    <t>Yk.Göçmez</t>
  </si>
  <si>
    <t>Yk.Kamışlı</t>
  </si>
  <si>
    <t>Yk.Kulecik</t>
  </si>
  <si>
    <t>Yüncüler</t>
  </si>
  <si>
    <t>Yürekveren</t>
  </si>
  <si>
    <t>Zincirkale</t>
  </si>
  <si>
    <t>Baştarla</t>
  </si>
  <si>
    <t>Bozoğlak</t>
  </si>
  <si>
    <t>Çimenli</t>
  </si>
  <si>
    <t>Çukurbağ</t>
  </si>
  <si>
    <t>Değirmendüzü</t>
  </si>
  <si>
    <t>Derecik</t>
  </si>
  <si>
    <t>Eryılmaz</t>
  </si>
  <si>
    <t>Hasandolu</t>
  </si>
  <si>
    <t>Hisar</t>
  </si>
  <si>
    <t>Karbasan</t>
  </si>
  <si>
    <t>Meydandağı</t>
  </si>
  <si>
    <t>Ortadamla</t>
  </si>
  <si>
    <t>Örendik</t>
  </si>
  <si>
    <t>Pirömer</t>
  </si>
  <si>
    <t>Yeşilhisar</t>
  </si>
  <si>
    <t>Yk.Damla</t>
  </si>
  <si>
    <t>Kaş</t>
  </si>
  <si>
    <t>Doğansu</t>
  </si>
  <si>
    <t>Akyemiş</t>
  </si>
  <si>
    <t>Aş.Kamışlı</t>
  </si>
  <si>
    <t>Düzceli</t>
  </si>
  <si>
    <t>Günbeli</t>
  </si>
  <si>
    <t>Kuşkaya</t>
  </si>
  <si>
    <t>Oyacık</t>
  </si>
  <si>
    <t>Üçoymak</t>
  </si>
  <si>
    <t>Aktepe(Sarısu)</t>
  </si>
  <si>
    <t>Armutlu</t>
  </si>
  <si>
    <t>Bağbaşı</t>
  </si>
  <si>
    <t>Çaputlu</t>
  </si>
  <si>
    <t>Yk.Dumanlı</t>
  </si>
  <si>
    <t>Çatmaoluk</t>
  </si>
  <si>
    <t>Dağalan</t>
  </si>
  <si>
    <t>Dizginkale</t>
  </si>
  <si>
    <t>Ergeçli</t>
  </si>
  <si>
    <t>Esenbel</t>
  </si>
  <si>
    <t>Gençali</t>
  </si>
  <si>
    <t>Gökçali</t>
  </si>
  <si>
    <t>Gönlüaçık</t>
  </si>
  <si>
    <t>Güvercinli</t>
  </si>
  <si>
    <t>Kazlıgöl(Kazanbey)</t>
  </si>
  <si>
    <t>Keçelbaba</t>
  </si>
  <si>
    <t>Köseler</t>
  </si>
  <si>
    <t>Onbaşılar</t>
  </si>
  <si>
    <t>Sarıdibek</t>
  </si>
  <si>
    <t>Taşkın</t>
  </si>
  <si>
    <t>Ürküt</t>
  </si>
  <si>
    <t>Yeşilyurt</t>
  </si>
  <si>
    <t>Yurtöven</t>
  </si>
  <si>
    <t>Zirekli</t>
  </si>
  <si>
    <t>Taşlıçay</t>
  </si>
  <si>
    <t>Alakoç</t>
  </si>
  <si>
    <t>Aras</t>
  </si>
  <si>
    <t>Aş.Dumanlı</t>
  </si>
  <si>
    <t>Aş.Düzmeydan</t>
  </si>
  <si>
    <t>Aş.Esen</t>
  </si>
  <si>
    <t>Aş.Toklu</t>
  </si>
  <si>
    <t>Balçiçek</t>
  </si>
  <si>
    <t>Bayıraltı</t>
  </si>
  <si>
    <t>Bayramyazı</t>
  </si>
  <si>
    <t>Boyuncak</t>
  </si>
  <si>
    <t>Çöğürlü</t>
  </si>
  <si>
    <t>Çökelge</t>
  </si>
  <si>
    <t>Dilekyazı</t>
  </si>
  <si>
    <t>Düzgören</t>
  </si>
  <si>
    <t>Geçitveren</t>
  </si>
  <si>
    <t>Gözucu</t>
  </si>
  <si>
    <t>Gündoğdu</t>
  </si>
  <si>
    <t>Güneysöğüt</t>
  </si>
  <si>
    <t>İkiyamaç</t>
  </si>
  <si>
    <t>Kağanlı</t>
  </si>
  <si>
    <t>Karagöz</t>
  </si>
  <si>
    <t>Kumlubucak</t>
  </si>
  <si>
    <t>Kumluca</t>
  </si>
  <si>
    <t>Samanyolu</t>
  </si>
  <si>
    <t>Tanrıverdi</t>
  </si>
  <si>
    <t>Tanyolu</t>
  </si>
  <si>
    <t>Taşteker</t>
  </si>
  <si>
    <t>Yanalyol</t>
  </si>
  <si>
    <t>Yankaya</t>
  </si>
  <si>
    <t>Yardımcılar</t>
  </si>
  <si>
    <t>Yassıkaya</t>
  </si>
  <si>
    <t>Yeltepe</t>
  </si>
  <si>
    <t>Yk.Düzmeydan</t>
  </si>
  <si>
    <t>Yk.Taşlıçay</t>
  </si>
  <si>
    <t>Yk.Toklu</t>
  </si>
  <si>
    <t>Ahmetabat</t>
  </si>
  <si>
    <t>Akyele</t>
  </si>
  <si>
    <t>Alacahan</t>
  </si>
  <si>
    <t>Aş.Karahalit</t>
  </si>
  <si>
    <t>Aş.Kulecik</t>
  </si>
  <si>
    <t>Aş.Özdek</t>
  </si>
  <si>
    <t>Atabindi</t>
  </si>
  <si>
    <t>Ataköy</t>
  </si>
  <si>
    <t>Azizler</t>
  </si>
  <si>
    <t>Bahçe</t>
  </si>
  <si>
    <t>Batmış</t>
  </si>
  <si>
    <t>Bayındır</t>
  </si>
  <si>
    <t>Beydamarı</t>
  </si>
  <si>
    <t>Bintosun</t>
  </si>
  <si>
    <t>Bişi</t>
  </si>
  <si>
    <t>Bolaşlı</t>
  </si>
  <si>
    <t>Bozkaş</t>
  </si>
  <si>
    <t>Bulutpınar</t>
  </si>
  <si>
    <t>Burnubulak</t>
  </si>
  <si>
    <t>Çelebaşı</t>
  </si>
  <si>
    <t>Çırpılı</t>
  </si>
  <si>
    <t>Çobanoba</t>
  </si>
  <si>
    <t>Çukurkonak</t>
  </si>
  <si>
    <t>Dağlıca</t>
  </si>
  <si>
    <t>Daldalık</t>
  </si>
  <si>
    <t>Damlakaya</t>
  </si>
  <si>
    <t>Dayıpınar</t>
  </si>
  <si>
    <t>Dereköy</t>
  </si>
  <si>
    <t>Dibelek</t>
  </si>
  <si>
    <t>Dikbıyık</t>
  </si>
  <si>
    <t>Dikme</t>
  </si>
  <si>
    <t>Doğangün</t>
  </si>
  <si>
    <t>Dorukdibi</t>
  </si>
  <si>
    <t>Dönertaş</t>
  </si>
  <si>
    <t>Döşkaya</t>
  </si>
  <si>
    <t>Erdal</t>
  </si>
  <si>
    <t>Ergeçidi</t>
  </si>
  <si>
    <t>Esmer</t>
  </si>
  <si>
    <t>Geçimli</t>
  </si>
  <si>
    <t>Güneşgören</t>
  </si>
  <si>
    <t>Hacıyusuf</t>
  </si>
  <si>
    <t>İkigözüm</t>
  </si>
  <si>
    <t>İpekkuşak</t>
  </si>
  <si>
    <t>İsaabat</t>
  </si>
  <si>
    <t>Karaağaç</t>
  </si>
  <si>
    <t>Karacan</t>
  </si>
  <si>
    <t>Karahan</t>
  </si>
  <si>
    <t>Karakuyu</t>
  </si>
  <si>
    <t>Kargalık</t>
  </si>
  <si>
    <t>Kaşönü</t>
  </si>
  <si>
    <t>Kesik</t>
  </si>
  <si>
    <t>Kılıçgediği</t>
  </si>
  <si>
    <t>Mızrak</t>
  </si>
  <si>
    <t>Mollahasan</t>
  </si>
  <si>
    <t>Ocakbaşı</t>
  </si>
  <si>
    <t>Oğlaksuyu</t>
  </si>
  <si>
    <t>Ortayamaç</t>
  </si>
  <si>
    <t>Otluca</t>
  </si>
  <si>
    <t>Ozanpınar</t>
  </si>
  <si>
    <t>Öndül</t>
  </si>
  <si>
    <t>Palandöken</t>
  </si>
  <si>
    <t>Sarıgöze</t>
  </si>
  <si>
    <t>Sincan</t>
  </si>
  <si>
    <t>Soğukpınar</t>
  </si>
  <si>
    <t>Sorguçlu</t>
  </si>
  <si>
    <t>Suvar</t>
  </si>
  <si>
    <t>Taşbudak</t>
  </si>
  <si>
    <t>Uzunöz</t>
  </si>
  <si>
    <t>Yenikent</t>
  </si>
  <si>
    <t>Yk.Karahalit</t>
  </si>
  <si>
    <t>Yk.Kargalık</t>
  </si>
  <si>
    <t>Yk.Köşk</t>
  </si>
  <si>
    <t>Yk.Özdek</t>
  </si>
  <si>
    <t>ASM</t>
  </si>
  <si>
    <t>VAR</t>
  </si>
  <si>
    <t>YOK</t>
  </si>
  <si>
    <t>Çavuşköy</t>
  </si>
  <si>
    <t>Aş.Köşkköy</t>
  </si>
  <si>
    <t>İçme Suyu Durumu</t>
  </si>
  <si>
    <t>İçme Suyu Depo Durumu</t>
  </si>
  <si>
    <t>Klorlama Cihaz Durumu</t>
  </si>
  <si>
    <t>Kanalizasyon Durumu</t>
  </si>
  <si>
    <t>Fosseptik Durumu</t>
  </si>
  <si>
    <t>Sulama Suyu Durumu</t>
  </si>
  <si>
    <t>Taziye Evi</t>
  </si>
  <si>
    <t>Cami</t>
  </si>
  <si>
    <t>Okul</t>
  </si>
  <si>
    <t>İlçesi</t>
  </si>
  <si>
    <t>Köyün Adı</t>
  </si>
  <si>
    <t>Yol Durumu</t>
  </si>
  <si>
    <t>Büyükbaş Hayvan Sayısı</t>
  </si>
  <si>
    <t>Küçükbaş Hayvan Sayısı</t>
  </si>
  <si>
    <t>S.N.</t>
  </si>
  <si>
    <t>AÇIKLAMA</t>
  </si>
  <si>
    <t>Soğan (ELEŞKİRT)</t>
  </si>
  <si>
    <t>ÜÇEVLER MEZRASI YAPILMIŞ</t>
  </si>
  <si>
    <t>ABDAL MEZRASI YAPILMIŞ</t>
  </si>
  <si>
    <t>ASFALT (BSK)</t>
  </si>
  <si>
    <t>YAPILAN İŞ</t>
  </si>
  <si>
    <t>YATIRIM YILI</t>
  </si>
  <si>
    <t>TOPLAM HARCAMA</t>
  </si>
  <si>
    <t>TANIKTEPE-KURUTEPE -BEREKET-GÜNYOLU GRUBU</t>
  </si>
  <si>
    <t>ABDİ-ÇETİNSU GRUBU</t>
  </si>
  <si>
    <t>ÇÖKELGE-GÖZUCU-ALAKOÇ-KAĞANLI-AKYILDIZ GRUBU</t>
  </si>
  <si>
    <t xml:space="preserve">ILICA KAPLICA YOLU  </t>
  </si>
  <si>
    <t xml:space="preserve">BALIK GÖL GRUBU </t>
  </si>
  <si>
    <t xml:space="preserve">KURUTEPE MEZRASI-BALIK GÖL GRUBU </t>
  </si>
  <si>
    <t xml:space="preserve">YOL ÜSTÜ MEZRASI -BALIK GÖL GRUBU </t>
  </si>
  <si>
    <t xml:space="preserve">YENİ KÖY MEZRASI-BALIK GÖL GRUBU </t>
  </si>
  <si>
    <t>İÇMESUYU TESİS GELİŞTİRME</t>
  </si>
  <si>
    <t>İÇMESUY TESİS GELİŞTİRME</t>
  </si>
  <si>
    <t>YENİ TESİS KANALİZASYON</t>
  </si>
  <si>
    <t xml:space="preserve">ADIMOVA-KAYNAKLI- GRUBU </t>
  </si>
  <si>
    <t xml:space="preserve">EKİNCİK-ÖZDİREK GRUBU </t>
  </si>
  <si>
    <t>2020 YILI GRUBUNDAN İHALE EDİLMİŞ.</t>
  </si>
  <si>
    <t>MOLLAKARA OĞULOBA ARASI 4,55 KM.</t>
  </si>
  <si>
    <t>KONAKBEY-GÜLLÜCA-TEPELİ GRUBU 6,40 KM.</t>
  </si>
  <si>
    <t>2020 YILI YEŞİLHİSAR VE KAŞ  GRUBU 4,90 KM.</t>
  </si>
  <si>
    <t>ÇÖKELGE-GÖZUCU-GRUBU</t>
  </si>
  <si>
    <t>DAMLAKAYA-KARAHAN-YK.KARKGALIK-LALYUSUF GRUBU 9 KM.</t>
  </si>
  <si>
    <t>LALYUSUF MEZRASI İÇMESUYU YAPILMIŞ</t>
  </si>
  <si>
    <t>ARAP MEZRASI YAPILMIŞ</t>
  </si>
  <si>
    <t>FERHAT MEZRASI YAPILMIŞ</t>
  </si>
  <si>
    <t>RAMAZAN VE ULUDAL GRUP OLARAK YAPILMIŞ</t>
  </si>
  <si>
    <t>VARAN MEZRASI YAPILMIŞ</t>
  </si>
  <si>
    <t>AKBULUT MEZRASI YAPILMIŞ</t>
  </si>
  <si>
    <t>GÖL MEZRASI YAPILMIŞ</t>
  </si>
  <si>
    <t>İÇMESU YENİ TESİS</t>
  </si>
  <si>
    <t>YILANLI MEZRASI YAPILMIŞ</t>
  </si>
  <si>
    <t>ÇERMİK MEZRASI YAPILMIŞ</t>
  </si>
  <si>
    <t>OZANPINAR-OTLUCU-YK.KARAHALİT- GRUBU</t>
  </si>
  <si>
    <t>AZİZLER-YAYLA  VE MEZRA YAPILMIŞ</t>
  </si>
  <si>
    <t>AŞ.DORMELİ-YK.DORMELİ-EĞRİBELEN GRUBU  5,40 KM.</t>
  </si>
  <si>
    <t xml:space="preserve">AŞ.DORMELİ-YK.DORMELİ-EĞRİBELEN GRUBU  </t>
  </si>
  <si>
    <t>MENKEZ TAŞTEKNE AYIRIMI-CELANLI-KAMIŞLI GRUBU 6,80 KM.</t>
  </si>
  <si>
    <t>SARIBIYIK-SAĞLIKSUYU-KUTLUBULAK-BARDAKLI GURUBU 5,15 KM.YAPILMIŞ</t>
  </si>
  <si>
    <t>DAMLAKAYA-KARAHAN-AZİZLER-YK.KARKGALIK- GRUBU 7 KM.YAPILMIŞ</t>
  </si>
  <si>
    <t>DAMLAKAYA-KARAHAN-YK.KARKGALIK-LALYUSUF GRUBU 9 KM.YAPILMIŞ</t>
  </si>
  <si>
    <t>SEYİTHANBEY-KARASEYİTALİ-KAÇMAZ GRUBUNDA 10,85 KM YAPILMIŞ.</t>
  </si>
  <si>
    <t>YEŞİLDURAK-AKYOLAÇ -GÜNBULDU-KAPANCA-SÜRMELİKOÇ-OMUZBAŞI GURUBUNDA 11,20 KM.YAPILMIŞ.</t>
  </si>
  <si>
    <t>ANDAÇLI VE ÇUKURBAĞ-ERYILMAZ-YURTÖVEN-GÖNLÜAÇIK-KARABULUT ARASI-TCK BOZOĞLAK-AYRICA SARICA- AKDİLEK ARASI VE DEMİRÖREN-HACILAR ARASI GURUBLARI  24,25 KM.YAPILMIŞ.</t>
  </si>
  <si>
    <t>ANDAÇLI VE ÇUKURBAĞ-ERYILMAZ-YURTÖVEN-GÖNLÜAÇIK-KARABULUT MEZRASI ARASI-TCK BOZOĞLAK-AYRICA SARICA- AKDİLEK ARASI VE DEMİRÖREN-HACILAR ARASI GURUBLARI  24,25 KM.YAPILMIŞ.</t>
  </si>
  <si>
    <t>BAYIRALTI-BAYRAMYAZI-TAŞTEKER GURUBUNDA 4,50 KM.YAPILMIŞ</t>
  </si>
  <si>
    <t>TCK.YANRALYOL-DÜZGÖREN-YK.DUMANLI GRUBUNDA 9 KM.YAPILMIŞ</t>
  </si>
  <si>
    <t>TCK.İKİZGÖL VE DÜZAĞIL-ABDİ ARASI GURUBUNDA 4,75 KM.YAPILMIŞ.</t>
  </si>
  <si>
    <t>TCK.BALIKSU-BEŞİKTEPE-HİBE YOLUYLA 5,56 KM.YAPILMIŞ.</t>
  </si>
  <si>
    <t>YK.KARDEŞLİ MEZRASI YAPILMIŞ</t>
  </si>
  <si>
    <t>AŞ.SATICILAR MEZRASI YAPILMIŞ.</t>
  </si>
  <si>
    <t>AKÇAY MEZRASI YAPILMIŞ.</t>
  </si>
  <si>
    <t>TARLABAŞI MEZRASI YAPILMIŞ</t>
  </si>
  <si>
    <t>İÇMESUYU BAKIM ONARIM</t>
  </si>
  <si>
    <t>KAYNAKLI VE ŞAHİNBEY MEZRALARI YAPILMIŞ.</t>
  </si>
  <si>
    <t>UĞUR MEZRASI YAPILMIŞ.</t>
  </si>
  <si>
    <t>AŞ.YURT MEZRASI YAPILMIŞ.</t>
  </si>
  <si>
    <t>KARADERE MEZRASI YAPILMIŞ.</t>
  </si>
  <si>
    <t>İÇMESEYE YENİ TESİS</t>
  </si>
  <si>
    <t>ÇEŞME MEZRASI YAPILMIŞ.</t>
  </si>
  <si>
    <t>ŞEHİT MEZRASI YAPILMIŞ.</t>
  </si>
  <si>
    <t>ADİLOVA  MEZRASI YAPILMIŞ</t>
  </si>
  <si>
    <t>KÜNCÜK MEZRASI YAPILMIŞ</t>
  </si>
  <si>
    <t>İÇMESUY BAKIM ONARIM</t>
  </si>
  <si>
    <t>SÖĞÜTLÜ-ÇATALİPAŞA-HIDIR-OTLUBAYIR-MURATHAN-SUÇATAĞI-YAZICI-HACISEFER-BEZİRHANE- GRUBUNDA 21,15 KM.YAPILMIŞ.</t>
  </si>
  <si>
    <t>SÖĞÜTLÜ-ÇATALİPAŞA-HIDIR-OTLUBAYIR-ÇAMURLU-MURATHAN-SUÇATAĞI-YAZICI-HACISEFER-BEZİRHANE- GRUBUNDA 21,15 KM.YAPILMIŞ.</t>
  </si>
  <si>
    <t>OKUL YOLU  AŞINMA PROGRAMI İÇİNDE YAPILMIŞ.</t>
  </si>
  <si>
    <t>TOPÇATAN-GÜLYÜZÜ-ÇİFTLİK VE TCK.DEMİRTEPE-ÇEVİRME AYIRIMI GURUBU 12,40 KM.YAPILMIŞ.</t>
  </si>
  <si>
    <t>ESKİSU-MESCİT-AKTARLA-KARACA-TELÇEKER-ÜZENGİLİ-GRUB YOLUNDA 15,95 KM.YAPILMIŞ</t>
  </si>
  <si>
    <t>BAYINDIR-TEPEBAŞI-ŞENGÜLLER-YAYLA-YK.KARGALIK-AŞ.KULECİK-EKİNCEK-KILIÇGEDİĞİ GRUP YOLU 26,65 KM.YAPILMIŞ.</t>
  </si>
  <si>
    <t>GÜMÜŞKUŞAK-AŞ.DEREDİBİ-KARAKAZAN- YOL AYIRIMI GRUP KÖYYOLU 15 KM.YAPILMIŞ</t>
  </si>
  <si>
    <t>TCK.SATICILAR-KARAPAZAR DOKUZTAŞ ARASI-BOYALAN RAHMANKULU ARASI-DAVUT KUŞBURNU ARASI  VE ULUKENT GURUPLARI 17,30 KM.YAPILMIŞ.</t>
  </si>
  <si>
    <t>AŞ.AKPAZAR-BULGURLU-HEYBELİYURT GRUBU 8,95 KM.YAPILMIŞ.</t>
  </si>
  <si>
    <t>YÜNCÜLER-KOÇAKLAR-TCK HASANDOLU-ÇUKURBAĞ-UZUNGÜN-KARATOKLU YK.KULECİK ARASI-TANYELİ GURUPLAR 37 KM.YAPILMIŞ.</t>
  </si>
  <si>
    <t>TCK.TÜRKELİ-PİRABAT-MOLLAHÜSEYİN-YIĞINTAŞ-ÖZTOPRAK-RAMAZAN GRUBU 24,75 KM.YAPILMIŞ.</t>
  </si>
  <si>
    <t>BAYINDIR VE KESİK ÖDENEĞİ AYNI GRUPTAN YAPILMIŞ.</t>
  </si>
  <si>
    <t>GÜRBULAK-BUYURETTİ-DOLAKLI-TELÇEKER-ESKİSU-İNCESU-BARDAKLI-TANIKTEPE-YK.TAVLA-ORTADİREK  GRUP OLARAK 400.000,00 TL.YE BAKIM ONARIM YAPILMIŞTIR</t>
  </si>
  <si>
    <t>AŞ.SAKLICA-YK.SAMLICA-GÜVENLİ VE ELİAÇIK GRUBU 19,50 KM.YAPILMIŞ.</t>
  </si>
  <si>
    <t>ZİYARET VE KUMLUGEÇİT GRUBU 3,80 KM.YAPILMIŞ.</t>
  </si>
  <si>
    <t>ESNEMEZ-BİNKAYA-AYRANCI GRUBU 11,90 KM.YAPILMIŞ.</t>
  </si>
  <si>
    <t>BALÇİÇEK VE YK.TAŞLIÇAY GRUBU 4,95 KM.YAPILMIŞ.</t>
  </si>
  <si>
    <t>İKİYAMAÇ VE KUMLUBUCAK GRUBU 6,90 KM.YAPILMIŞ.</t>
  </si>
  <si>
    <t>AKYELE-GÜNEŞGÖREN-UZUNÖZ-TCK.ATAKÖY-TCK.BEYDAMARI-KAŞÖNÜ GRUP AYNI ÖDENEKTEN 23,85 KM.YAPILMIŞ.</t>
  </si>
  <si>
    <t>YAMAÇ VE YAPILI ARASI-YK.GÖZLÜCE AŞ.ALADAĞ ARASI -EKİNCEK GRUP OLARAK AYNI ÖDENEKLE 18,40 KM.YAPILMIŞ.</t>
  </si>
  <si>
    <t>BUDAK-TOKLUCAK GRUBU 2,40 KM.YAPIMIŞ.</t>
  </si>
  <si>
    <t>TCK.ARİFBEY-HÜRRİYET-SULTANABAT-YEŞİLOVA-SÖBETAŞ-SALKIMLI-AYDOĞDU GRUBUN ÖDENEĞİNDEN 14,05 KM,YAPILMIŞ.</t>
  </si>
  <si>
    <r>
      <t xml:space="preserve">AKYELE-GÜNEŞGÖREN-UZUNÖZ-TCK.ATAKÖY-TCK.BEYDAMARI-KAŞÖNÜ GRUP AYNI ÖDENEKTEN  </t>
    </r>
    <r>
      <rPr>
        <b/>
        <sz val="11"/>
        <color theme="1"/>
        <rFont val="Calibri"/>
        <family val="2"/>
        <charset val="162"/>
        <scheme val="minor"/>
      </rPr>
      <t>23,85</t>
    </r>
    <r>
      <rPr>
        <sz val="11"/>
        <color theme="1"/>
        <rFont val="Calibri"/>
        <family val="2"/>
        <scheme val="minor"/>
      </rPr>
      <t xml:space="preserve"> KM.YAPILMIŞ.</t>
    </r>
  </si>
  <si>
    <t>İÇMESUYU  BAKIM ONARIM</t>
  </si>
  <si>
    <t>SATICILAR BAĞLISI YK.SATICILAR YAPILMIŞ.</t>
  </si>
  <si>
    <t>YUVACIK BAĞLISI AYDINLAR MEZRASI  YAPILMIŞ.</t>
  </si>
  <si>
    <t>BEKLEMEZ BAĞLISI KARDEŞLER MEZRASI YAPILMIŞ.</t>
  </si>
  <si>
    <t>ABDİÇIKMAZ BAĞLISI TEPECİK MEZRASI YAPILMIŞ.</t>
  </si>
  <si>
    <t>YK.ALADAĞ BAĞLISI UZUNBULAK MEZRASI YAPILMIŞ.</t>
  </si>
  <si>
    <t>TEZEREN-DEDEMAKSUT-GÜVENDİK-TCK.KAZLI-BALLIBOSTAN-YIĞINTEPE-YURTPINAR-AHMETBEY GRUP OLARAK 19,80 KM.YAPILMIŞ.</t>
  </si>
  <si>
    <t>GÜRBULAK-ATABAKAN-KARAKENT GRUBU 4,30 KM.YAPILMIŞ.</t>
  </si>
  <si>
    <r>
      <t xml:space="preserve">TÜKENMEZ SEYİTHANBEY ARASI </t>
    </r>
    <r>
      <rPr>
        <b/>
        <sz val="11"/>
        <color theme="1"/>
        <rFont val="Calibri"/>
        <family val="2"/>
        <charset val="162"/>
        <scheme val="minor"/>
      </rPr>
      <t xml:space="preserve">10 </t>
    </r>
    <r>
      <rPr>
        <sz val="11"/>
        <color theme="1"/>
        <rFont val="Calibri"/>
        <family val="2"/>
        <scheme val="minor"/>
      </rPr>
      <t>KM.YAPILMIŞ.</t>
    </r>
  </si>
  <si>
    <t>HASANPINAR-TCK.KANATGEREN-DÜZYAYLA-YELKESEN GRUP OLARAK 11,70 KM.YAPILMIŞ.</t>
  </si>
  <si>
    <t>DAĞALAN-BAĞBAŞI-SARIDİBEK-ÇATMAOLUK -ÇAKIRBEY-ALATAY GRUP OLARAK 13,25 KM.YAPILMIŞ.</t>
  </si>
  <si>
    <t>KÖYÜN ADI</t>
  </si>
  <si>
    <t>İLÇESİ</t>
  </si>
  <si>
    <t>ASFALT (BSK)  KM.</t>
  </si>
  <si>
    <t>kezo mezrası yapılmış.</t>
  </si>
  <si>
    <t>İÇMESUYU  YENİ TESİS</t>
  </si>
  <si>
    <t>YENİCADIR İBO KOM.MEZRASI YAPILMIŞ,</t>
  </si>
  <si>
    <t>ÖNCEDEN ŞEBEKE YAPILDI VE SONDAJ SUYU İÇİLMEZ  ÇIKTI YER ALTI VE YERÜSTÜ SU OLMADIĞINDA  KÖY İÇMESUYU YETERSİZ DURUMDADIR.BU NEDENLE  SAĞLIKLI İÇME SUYUNA SAHİP DEĞİLDİR.</t>
  </si>
  <si>
    <t>PİRABAT-SADAKLI-KARABACAK GRUP OLARAK YAPILMIŞ.</t>
  </si>
  <si>
    <t>İKİZGÖL-TÜRKELİ GRUP OLARAK YAPILMIŞ.</t>
  </si>
  <si>
    <t>YK.YENİGÜN-TUTAK MEZRASI YAPILMIŞ.</t>
  </si>
  <si>
    <t>İÇMESUYU YEN TESİS</t>
  </si>
  <si>
    <t>KILIÇ KÖYÜ BAĞLISI ALİ MEZRASI YAPILMIŞ.</t>
  </si>
  <si>
    <t>AYVACIK MUSABEY MEZRASI YAPILMIŞ.</t>
  </si>
  <si>
    <t>SÜLEYMANKÜMBET KÖYÜN BAĞLISI KARADERE MEZRASI YAPILMIŞ.</t>
  </si>
  <si>
    <t>SEYİTHANBEY -KILIÇ-YK.YENİGÜN YEŞİL MEZ.-ESENÖREN-KAÇMAZ-AŞ.YENİGÜN GRUP OLARAK YAPILMIŞ.</t>
  </si>
  <si>
    <t>DÜZCE-GENÇALİ-YK.KULECİK-BALTACIK-AKDİLEK-HASANDOLU-UZUNGÜN GRUP OLARAK YAPILMIŞ.</t>
  </si>
  <si>
    <t>TCK.MURAT-ÇAKIROBA-ÖZBAŞI-OĞLAKLI-UZUNVELİ TCK.MOLLAOSMAN-KONAK MZ.-DUMANLI-SABUNCU-AŞ.PAMUKTAŞ GRUP OLARAK 29 KM.YAPILMIŞ.</t>
  </si>
  <si>
    <t>GÜNBULDU-TAŞKESEN GRUBU 9,93 KM.YAPILMIŞ.</t>
  </si>
  <si>
    <t>TCK.KURUTEPE-TANIKTEPE-BEREKET-GÜNYOLU 15,90 KM.YAPILMAŞ.</t>
  </si>
  <si>
    <t>ÇETENLİ-İNCESU-TCK KARABURUN GRUP OLARAK 8,40 KM.YAPILMIŞ.</t>
  </si>
  <si>
    <t>ÖZTORAK-ALAGÜN YÜCEKAPI BAĞLANTI GRUP 4,72 KM.YAPILMIŞ.</t>
  </si>
  <si>
    <t>TCK.DEĞİRMENOLUĞU-ERGÖZÜ-YEŞİLOVA-DALKILIÇ-AŞ.KOPUZ ARASI 13,47 KM,YAPILMIŞ.</t>
  </si>
  <si>
    <t>AŞ.GÖÇMEZ-YK.GÖÇMEZ-VE ALATAY ÇAKIRBEY ARASI 11,30 KM.YAPILMIŞ.</t>
  </si>
  <si>
    <t>TCK.ÇÖĞÜRLÜ-AŞ.ESEN-AŞ,DUMANLI AYIRIMI ÇÖKELGE ARASI 12,95 KM.YAPILMIŞ.</t>
  </si>
  <si>
    <t>TCK.SİNCAN-YENİKÖY-AŞ.KARAHALİT-YK,KARAHALİT</t>
  </si>
  <si>
    <t>BALOLUK-YONCALI GRUBU 5,78 KM.YAPILMIŞ</t>
  </si>
  <si>
    <t>TCK.SOĞAN (ELEŞKİR)-YOLUGÜZEL GRUBU 4,51 KM.YAPILMIŞ.</t>
  </si>
  <si>
    <t>ESKİHARMAN-BEZİRHANE-DOĞUTEPE-BOZTOPRAK GRUBU 11 KM.YAPILMIŞ.</t>
  </si>
  <si>
    <t>YAZILI-KALENDER-SARIDOĞAN-DÖNERDERE GRUBU 11,53 KM.YAPILMIŞ.</t>
  </si>
  <si>
    <t>KARAPAZAR-BUDAK 9 KM.YAPILMIŞ</t>
  </si>
  <si>
    <t>SULUÇEM TUTAK ARASI GRUBU 6,50 KM.YAPILMIŞ.</t>
  </si>
  <si>
    <t>SAĞLIKSUYU-KARACA-GÜLTEPE GRUBU 8 KM.YAPILMIŞ</t>
  </si>
  <si>
    <t>YARDIMCILAR-GEÇİTVEREN GRUBU 4,30 KM.YAPILMIŞ.</t>
  </si>
  <si>
    <t>MOLLAHASAN-HACIYUSUF-DİKBIYIK GRUBU 6,20 KM.YAPILMIŞ.</t>
  </si>
  <si>
    <t>AŞ.KARABAL-YK.GÖZLÜCE GRUBU 8 KM.YAPILMIŞ.</t>
  </si>
  <si>
    <t>YANIKDERE-İKİZGEÇE GRUBU 3,28 KM.YAPILMIŞ.</t>
  </si>
  <si>
    <t>GÜLTEPE-ÜÇGÖZE-KARAKENT-KÜÇÜK.YILANLI-SAĞLIKSUYU GRUBU 69620,00 TL.YAPILMIŞTIR.</t>
  </si>
  <si>
    <t>BULAKBAŞI-İNCESU-ÇİFTLİK.AKTUĞLU-BOZKURT-ESKİSU GRUBU 88.500,00 TL.YAPILMIŞ.</t>
  </si>
  <si>
    <t>BOZTEPE BAĞLISI YAPILMIŞ.</t>
  </si>
  <si>
    <t>YK.TOKLU-AŞ.TOKLU-YELTEPE-AŞ.ESEN-SAMANYOLU GRUBU 59.180,88 TL.YAPILMIŞ</t>
  </si>
  <si>
    <t>KURUYAKA-GÖKOĞLU-BOZOĞLAK GRUBU 6,70 KM.YAPILMIŞ.</t>
  </si>
  <si>
    <t>ESKİKONAK-ÇAMURLU-SAĞIRCA GRUBU 8 KM,YAPILMIŞ.</t>
  </si>
  <si>
    <t>.İÇMESUYU TESİS GELİŞTİRME</t>
  </si>
  <si>
    <t>AKYOLAÇ-KOTANCI GRUBUNDA YAPILMIŞ.</t>
  </si>
  <si>
    <t>ÇALIKÖY TAŞLI MEZRASI YAPILMIŞ.</t>
  </si>
  <si>
    <t>SONDAJ YAPIM İŞİ</t>
  </si>
  <si>
    <t>AŞ.KONİ MEZRASININ SONDAJ YAPIM İŞİ</t>
  </si>
  <si>
    <t>YK.KONİ MEZRASININ SONDAJ YAPIM İŞİ</t>
  </si>
  <si>
    <t>BOZTEPE MEZRASI SONDAJ YAPIM İŞİ</t>
  </si>
  <si>
    <t>DARBOĞAZ MEZRASI YAPILMIŞ.</t>
  </si>
  <si>
    <t>AŞ.KONİ MEZRASI  ENH+TRAFO İŞLERİ YAPILMIŞ.</t>
  </si>
  <si>
    <t xml:space="preserve"> ENH+TRAFO İŞLERİ YAPILMIŞ.</t>
  </si>
  <si>
    <t>GÜRCÜBULAK  MEZRASI YAPILMIŞ</t>
  </si>
  <si>
    <t>GÜLDÜZ MEZRASI YAPILMIŞ.</t>
  </si>
  <si>
    <t>AŞ.YAYLACIK MEZRASI YAPILMIŞ.</t>
  </si>
  <si>
    <t>AŞKALE-GÜMÜŞYAZI-BAŞÇAVUŞ-KONUKTEPE-KARASU-BADILLI 19,60 KM.YAPILMIŞ.</t>
  </si>
  <si>
    <t>BÖLÜKBAŞI-ÇUKURALAN-GÜMÜŞYAZI 13,35 KM.YAPILIMIŞ</t>
  </si>
  <si>
    <t>YAZICI BARAJ YOLU 12,20 KM.</t>
  </si>
  <si>
    <t>ESNEMEZ GRUBU 7,35 KM YAPILMIŞ.</t>
  </si>
  <si>
    <t>AŞ,TOKLU -ÇÖKELGE GRUBU  10,40 KM.YAPILMIŞ.</t>
  </si>
  <si>
    <t>AKYELE-GEÇİMLİ-OCAKBAŞI 11,55 KM.YAPILMIŞ</t>
  </si>
  <si>
    <t>AŞ.KARABAL-BOZTEPE-YAKINCA TÜKENMEZ ARASI-ADIMOVA 26,60 KM.YAPILMIŞ.</t>
  </si>
  <si>
    <t>KÖRPEÇAYIR-PALAKÇAYIR-SÜZGEÇLİ-DÜZAĞIL 12 KM.YAPILMIŞ.</t>
  </si>
  <si>
    <t>KAZLIGÖL-GENÇALİ-TAŞKIN-ERGEÇLİ 20,40 KM.YAPILMIŞ.</t>
  </si>
  <si>
    <t>SUSUZ-USLUCA-ÇAVUŞ-KIZKAPAN 20,40 KM.YAPILMIŞ.</t>
  </si>
  <si>
    <t>ORTA DAMLA-YK.DAMLA  4,40 KM.YAPILMIŞ.</t>
  </si>
  <si>
    <t>BOYALAN-ILICA 9,80KM.YAPILMIŞ</t>
  </si>
  <si>
    <t>ESKİHARMAN-ARAKONAK-AKBULGUR-KAYABEY GRUBUNDA 16 KM.YAPILMIŞ.</t>
  </si>
  <si>
    <t>İL ÖZEL İDARE DEN</t>
  </si>
  <si>
    <t>HACISEFER-TEZEREN-HAYDAROĞLU GRUBU,13,60 KM.YAPILMIŞ.</t>
  </si>
  <si>
    <t>SULUÇEM-TUTAK-KARAŞEYH-YOLUSTÜ-ESKİSU-BEZİRHANE-AKTARLA GRUBU 16,50 KM.YAPILMIŞ.</t>
  </si>
  <si>
    <t>DİLEKYAZI-KUMLUCA-AŞ.DUMANLI GRUBU 12,80 KM.YAPILMIŞ</t>
  </si>
  <si>
    <t>DORUKDİBİ-SUVAR-İSAABAT-ÇIRPILI GRUBU 16,20 KM.YAPILMIŞ.</t>
  </si>
  <si>
    <t>ZİREKLİ-DERECİK-PİÖMER-ÖZDEMİR GRUBU 28,70 KM.YAPILMIŞ.</t>
  </si>
  <si>
    <t>DAVUT ILICA KAPLICA YOLU TAZEKENT-MOLLAKARA GÜNBULDU  GRUBU 21,20 KM.YAPILMIŞ.</t>
  </si>
  <si>
    <t>Soğan (Eleşkirt)</t>
  </si>
  <si>
    <t>Toklucak</t>
  </si>
  <si>
    <t>Süleymankümbet</t>
  </si>
  <si>
    <t>ÇUKURÇAYIR-AĞILBAŞI-TAŞTEKNE-ÇAYIR-YAYLA -ARAKONAK-YAKINCA GRUBU 24,45 KM.YAPILMIŞ.</t>
  </si>
  <si>
    <t>MOLLASÜLEYMAN-TOPRAKKALE-GONCALI-HAYDAROĞLU-AYDINTEPE-DEĞİRMENGEÇİDİ-YAYLADÜZÜ-SADAKLI-DOLUTAŞ GRUBU 38,10 KM.YAPILMIŞ.</t>
  </si>
  <si>
    <t xml:space="preserve">AYDINTEPE-DEĞİRMENGEÇİDİ-YAYLADÜZÜ </t>
  </si>
  <si>
    <t>BU GRUP KÖYLER DAHA SONRA BELEDİYELERE BAĞLANDI</t>
  </si>
  <si>
    <t>ALTINKİLİT GRUBU -TAŞBASAMAK-TAVLA TARIM MEZRASI</t>
  </si>
  <si>
    <t>YK.MAHALE</t>
  </si>
  <si>
    <t xml:space="preserve">YENİ TESİS </t>
  </si>
  <si>
    <t>ŞENGÜLLER VE YAYLA MEZRASI</t>
  </si>
  <si>
    <t>YENİ TESİS</t>
  </si>
  <si>
    <t>EMİN  MEZRASI</t>
  </si>
  <si>
    <t>AŞ.ALAÇAYIR MEZRASI-YK.ALAÇAYIR MERASI</t>
  </si>
  <si>
    <t>DİBEKLİ-TAŞBASAMAK-AKÇEVRE GRUBU</t>
  </si>
  <si>
    <t>ALTINKİLİT-AŞ.KARDEŞLİ-KARATAŞ GRUBU</t>
  </si>
  <si>
    <t>AKÇUKUR MEZRASI</t>
  </si>
  <si>
    <t>AŞ.YURT-YK.YURT MEZRALARI</t>
  </si>
  <si>
    <t>AKÇAÖREN GELEBIZIN MZ.-YK.DAMLA-ÖRENDİK GRUBU</t>
  </si>
  <si>
    <t>ÇAVUŞ YUSUF MZ.USLUCA-YÜNCÜLER GRUBU</t>
  </si>
  <si>
    <t>KONAKBEY-YEŞİLYURT ORTAK YAPIM</t>
  </si>
  <si>
    <t>GÖNLÜAÇIK KARABULAK MEZRASI-ESKİKONAK ORTAK YAPIM</t>
  </si>
  <si>
    <t>BAĞBAŞI-DAĞALAN-UZUNGÜN-AKYEMİŞ-PİRÖMER ORTAK YAPIM.</t>
  </si>
  <si>
    <t>YK.KULECİK-OYACIK OTAK YAPIM.</t>
  </si>
  <si>
    <t>DOĞANSU-KIZILTEPE  ORTAK YAPIM</t>
  </si>
  <si>
    <t>YALÇINKAYA-GÜNBELLİ-EDREMİT-KAZANBEY ORTAK YAPIM</t>
  </si>
  <si>
    <t>BALOLUK-ÇAMURLU-ELİAÇIK ORTAK YAPIM.</t>
  </si>
  <si>
    <t>YAZICI-BÖLÜKBAŞI ORTAK YAPIM.</t>
  </si>
  <si>
    <t>REŞO KOM,ARAP KOM VE SARICA MEZRALARI ORTAK YAPIM.</t>
  </si>
  <si>
    <t>YK.KÜPKIRAN-KAYABEY-TAYIPINAR-SABUNCU-BAŞKENT-KARASU GORTAK YAPIM.</t>
  </si>
  <si>
    <t>KAVACIK-MURATHAN ORTAK YAPIM.</t>
  </si>
  <si>
    <t>YK.KÜPKIRAN-KAYABEY-TAYIPINAR-SABUNCU-BAŞKENT-KARASU ORTAK YAPIM.</t>
  </si>
  <si>
    <t>AŞKALE-OĞLAKLI ORTAK YAPIM.</t>
  </si>
  <si>
    <t>ALTINKİLİT-AŞ.KARDEŞLİ-KARATAŞ ORTAK YAPIM.</t>
  </si>
  <si>
    <t>YK.DALÖREN-BULGURLU-YUVA ORTAK YAPIM.</t>
  </si>
  <si>
    <t>AKYOLAÇ-KOTANCI ORTAK YAPIM.</t>
  </si>
  <si>
    <t>ALTINKİLİT GRUBU -TAŞBASAMAK-TAVLA TARIM MEZRASI ORTAK YAPIM.</t>
  </si>
  <si>
    <t>DİBEKLİ-TAŞBASAMAK-AKÇEVRE ORTAK YAPIM.</t>
  </si>
  <si>
    <t>GÜRBULAK-BUYURETTİ-DOLAKLI-TELÇEKER-ESKİSU-İNCESU-BARDAKLI-TANIKTEPE-YK.TAVLA-ORTADİREK  ORTAK YAPIM.</t>
  </si>
  <si>
    <t>BULAKBAŞI-İNCESU-ÇİFTLİK.AKTUĞLU-BOZKURT-ESKİSU ORTAK YAPIM.</t>
  </si>
  <si>
    <t>GÜRBULAK-BUYURETTİ-DOLAKLI-TELÇEKER-ESKİSU-İNCESU-BARDAKLI-TANIKTEPE-YK.TAVLA-ORTADİREK  ORTAK YAPIM.YAPILMIŞTIR</t>
  </si>
  <si>
    <t>YAYGINYURT-GÖLYÜZÜ-TOPÇATAN ORTAK YAPIM.</t>
  </si>
  <si>
    <t>GÖLYÜZÜ-TOPÇATAN ORTAK YAPIM.</t>
  </si>
  <si>
    <t>GÜLTEPE-ÜÇGÖZE-KARAKENT-KÜÇÜK.YILANLI-SAĞLIKSUYU ORTAK YAPIM.</t>
  </si>
  <si>
    <t>YALINSAZ-GÜLLÜCE-SULUÇEM-KUTLUBULAK ORTAK YAPIM.</t>
  </si>
  <si>
    <t>GÜRBULAK-BUYURETTİ-DOLAKLI-TELÇEKER-ESKİSU-İNCESU-BARDAKLI-TANIKTEPE-YK.TAVLA-ORTADİREK ORTAK YAPIM.</t>
  </si>
  <si>
    <t>BAĞLI ÇAY MEZRASI BALIK GÖL ORTAK YAPIM.</t>
  </si>
  <si>
    <t>ALAGÜN-HAYRANGÖL ORTAK YAPIM.</t>
  </si>
  <si>
    <t>YEŞİLOVA-SARIKÖY-KARABACAK VE DALKILIÇ KÖYLERİNDE ORTAK YAPIM.</t>
  </si>
  <si>
    <t>GONCALI-İNDERE-SARIKÖY ORTAK YAPIM.</t>
  </si>
  <si>
    <t>GÖZÜAYDIN-MOLLASÜLEYMAN-ALİPAŞA-YELKESEN ORTAK YAPIM.</t>
  </si>
  <si>
    <t>PİRABAT-SADAKLI-KARABACAK ORTAK YAPIM.</t>
  </si>
  <si>
    <t>İKİZGÖL-TÜRKELİ ORTAK YAPIM.</t>
  </si>
  <si>
    <t>SEYİTHANBEY -KILIÇ-YK.YENİGÜN YEŞİL MEZ.-ESENÖREN-KAÇMAZ-AŞ.YENİGÜN ORTAK YAPIM.</t>
  </si>
  <si>
    <t>DÜZCE-GENÇALİ-YK.KULECİK-BALTACIK-AKDİLEK-HASANDOLU-UZUNGÜN ORTAK YAPIM.</t>
  </si>
  <si>
    <t>ÇAVUŞ YUSUF MZ.USLUCA-YÜNCÜLER ORTAK YAPIM.</t>
  </si>
  <si>
    <t>YK.GÖÇMEZ -YK.KULECİK  GEÇİT MHORTAK YAPIM.</t>
  </si>
  <si>
    <t>YK.GÖÇMEZ -YK.GÖÇMEZ  YENİ MAH.YK.KULECİK  GEÇİT MH.ORTAK YAPIM.</t>
  </si>
  <si>
    <t>YK.TOKLU-AŞ.TOKLU-YELTEPE-AŞ.ESEN-SAMANYOLU ORTAK YAPIM.</t>
  </si>
  <si>
    <t>OZANPINAR-OTLUCU-YK.KARAHALİT ORTAK YAPIM.</t>
  </si>
  <si>
    <t>LALYUSUF MEZRASI  YAPILMIŞ</t>
  </si>
  <si>
    <t>GÖNLÜAÇIK-KAZANBEY-TAŞKIN-GÖKOĞLU-SAĞIRCA ORTAK YAPIM.</t>
  </si>
  <si>
    <t>GÖKÇEALİ-HAZNE VE CEMİL MZ.</t>
  </si>
  <si>
    <t xml:space="preserve">EVREN MEZRASI </t>
  </si>
  <si>
    <t>GENÇALİ-TAŞKIN-ERGEÇLİ ORTAK YAPIM.</t>
  </si>
  <si>
    <t>YK.TAŞLIÇAY-YK.TOKLU ORTAK YAPIM.</t>
  </si>
  <si>
    <t>BALÇİÇEK-İKİYAMAÇ ORTAK YAPIM.</t>
  </si>
  <si>
    <t>GEÇİTVEREN-GÜNEYSÖĞÜT ORTAK YAPIM.</t>
  </si>
  <si>
    <t>İÇMESUYU YENİ TESİS</t>
  </si>
  <si>
    <t xml:space="preserve">İÇMESUYU  YENİ TESİS </t>
  </si>
  <si>
    <t>AŞ.DÖNERDERE MEZRASI</t>
  </si>
  <si>
    <t>MUSA KOM MEZRASI.</t>
  </si>
  <si>
    <t>AMEREŞK MEZRASI</t>
  </si>
  <si>
    <t>AHMET IŞIK MEZRASI</t>
  </si>
  <si>
    <t>ÇİFTLİK-CEBEKÜMBET-TÜRKMEN ENH ORTAK YAPIM.</t>
  </si>
  <si>
    <t>DALBAHÇE-TUTUMLU-TUTAK ORAK YAPIM</t>
  </si>
  <si>
    <t xml:space="preserve">İÇMESUYU YENİ TESİS </t>
  </si>
  <si>
    <t>AŞ.KOPUZ-SÖBETAŞ ORTAK YAPIM.</t>
  </si>
  <si>
    <t>MOLLASÜLEYMAN-DEĞİRMENGEÇİDİ-DOLUTAŞ ORTAK YAPIM</t>
  </si>
  <si>
    <t>ENH YAPIMI</t>
  </si>
  <si>
    <t>AŞ.GÖZE MEZRASI YAPILMIŞ</t>
  </si>
  <si>
    <t>BOZÇAYIR MEZRASI YAPILMIŞ.</t>
  </si>
  <si>
    <t>SELİM MEZRASI YAPILMIŞ.</t>
  </si>
  <si>
    <t>AYDINLAR MEZRASI YAPILMIŞ.</t>
  </si>
  <si>
    <t>GÜVERCİNLİ-KAZLIGÖL-KÖSELER ADİLOVA MEZRASI</t>
  </si>
  <si>
    <t>YK.YURT MEZRASI  YAPILMIŞ.</t>
  </si>
  <si>
    <t>ARAP KOM MEZRASI YAPILMIŞ.</t>
  </si>
  <si>
    <t>OTLU MEZRASI YAPILMIŞ.</t>
  </si>
  <si>
    <t>PINARCIK MEZRASI YAPILMIŞ.</t>
  </si>
  <si>
    <t>REMİ MEZRASI YAPILMIŞ.</t>
  </si>
  <si>
    <t>YAYIKLI MEZRASI YAPILMIŞ.</t>
  </si>
  <si>
    <t>ŞEHİTLİK YOLU YAPILMIŞ.</t>
  </si>
  <si>
    <t>OTLUBAYIR MEZRASI YAPILMIŞ.</t>
  </si>
  <si>
    <t>AKÇAY MEZRASI. YAPILMIŞ.</t>
  </si>
  <si>
    <t>BALIK GÖL GRUBU  YAPILMIŞ.</t>
  </si>
  <si>
    <t>TEPELİ MEZRASI YAPILMIŞ.</t>
  </si>
  <si>
    <t>BALIK GÖL GRUBU YAPILMIŞ.</t>
  </si>
  <si>
    <t>AKÇUKUR MEZRASI-BALIK GÖL GRUBU YAPILMIŞ.</t>
  </si>
  <si>
    <t>KONUTLAR YAPILMIŞ.</t>
  </si>
  <si>
    <t>KONUTLARIN ENH.YAPILMIŞ.</t>
  </si>
  <si>
    <t>YILANLI MEZRASI YAPILMIŞ.</t>
  </si>
  <si>
    <t>SİNİ MEZRASI YAPILMIŞ.</t>
  </si>
  <si>
    <t>FATİH MEZRASI YAPILMIŞ.</t>
  </si>
  <si>
    <t>YEŞİLOVA MAH.YAPILMIŞ.</t>
  </si>
  <si>
    <t>BOYUNCAK-GÖZUCU ORTAK YAPIM.</t>
  </si>
  <si>
    <t>ADAKENT MEZRASI.YAPILMIŞ.</t>
  </si>
  <si>
    <t>YK.DAMLA-KAŞ ORTAK YAPIM.</t>
  </si>
  <si>
    <t>ÇAMURLU-YÜREKVEREN-KONAKBEY ORTAK YAPIM.</t>
  </si>
  <si>
    <t>GÖKOĞLU-KURUYAKA DEMİRKAYA MEZRASI ORTAK YAPIM.</t>
  </si>
  <si>
    <t>AKDİLEK BAHÇELİ MEZRASI -HASANDOLU- ÇUKURBAĞ KELEŞLER MEZRASI  ORTAK YAPIM.</t>
  </si>
  <si>
    <t>YK.GÖÇMEZ-TANYELİ-AKYEMİŞ DERMO MEZRASI ORTAK YAPIM.</t>
  </si>
  <si>
    <t>YÜREKVEREN-UZUNGÜN ORTAK YAPIM.</t>
  </si>
  <si>
    <t>GELEBIZIN MEZRASI YAPILMIŞ.</t>
  </si>
  <si>
    <t>GEÇİT MEZRASI YAPILMIŞ.</t>
  </si>
  <si>
    <t>BALTACIK-YÜREKVEREN-AKDİLEK BAHÇELİ MEZRASI-KURUYAKA DEMİRKAYA MEZRASI ( ENH )YAPIMI</t>
  </si>
  <si>
    <t>ŞEYTANOVA MEZRASI YAPILMIŞ.</t>
  </si>
  <si>
    <t>BAŞTARLA ŞEYTANOVA MZ.DAMBAT MEZRASI.YK.GÖÇMEZ İNCESU VE TUZLUSU MEZRALARI YAPILMIŞ.</t>
  </si>
  <si>
    <t>İNCESU VE TUZLUSU MEZRASI YAPILMIŞ</t>
  </si>
  <si>
    <t>DOĞANSU-KARBASAN BALICILAR MEZRASI ORTAK YAPIM.</t>
  </si>
  <si>
    <t>ZALI MEZRASI YAPILMIŞ.</t>
  </si>
  <si>
    <t>ALATAY-ÇAPUTLU ORTAK YAPIM.</t>
  </si>
  <si>
    <t>YK.ESEN KADİR EVLERİ-ESEN ON EVLER ORTAK YAPIM.</t>
  </si>
  <si>
    <t>AŞ.DUMANLI-DÜZGÖREN-DİLEKYAZI-YARDIMCILAR ORTAK YAPIM.</t>
  </si>
  <si>
    <t>KAĞANLI AKYILDIZ MEZRASI-ÇÖKELGE ORTAK YAPIM.</t>
  </si>
  <si>
    <t>YANKAYA-GÜNDOĞDU MAĞARA MEZRASI-ALAKOÇLU ORTAK YAPIM.</t>
  </si>
  <si>
    <t>KUMLUCA -AŞ.TOKLU ORTAK YAPIM.</t>
  </si>
  <si>
    <t>AŞ.ESEN-TANYOLU YAYLACIK MEZRASI-YANALYOL ORTAK YAPIM.</t>
  </si>
  <si>
    <t>İÇME SUYU YENİ TESİS</t>
  </si>
  <si>
    <t>GÜNDOĞDU-YELTEPE GÜMÜŞLÜ MEZRASI-SAMANYOLU  HİRŞO MEZRASI ORTAK YAPIM.</t>
  </si>
  <si>
    <t xml:space="preserve">İÇMESUY  YENİ TESİS </t>
  </si>
  <si>
    <t>TEPEBAŞI MEZRASI.YAPILMIŞ.</t>
  </si>
  <si>
    <t>KAYADİBİ MEZRASI YAPILMIŞ.</t>
  </si>
  <si>
    <t>YAYLA MEZRASI YAPILMIŞ.</t>
  </si>
  <si>
    <t>AYDINLAR MAHLLESİ YAPILMIŞ.</t>
  </si>
  <si>
    <t>YAZIBAŞI MEZRASI YAPILMIŞ.</t>
  </si>
  <si>
    <t>YURT MEZRASI YAPILMIŞ.</t>
  </si>
  <si>
    <t>ÇAYIR MEZRASI YAPILMIŞ.</t>
  </si>
  <si>
    <t>ESENLİK MEZRASI YAPILMIŞ.</t>
  </si>
  <si>
    <t>ARİFLER MEZRASI YAPILMIŞ.</t>
  </si>
  <si>
    <t>TARLABAŞI MEZRASI YAPILMIŞ.</t>
  </si>
  <si>
    <t>SEYİTLER MEZRASI YAPILMIŞ.</t>
  </si>
  <si>
    <t>ABDULKADİR MEZRASI YAPILMIŞ.</t>
  </si>
  <si>
    <t>SAMANLI MEZRASI YAPILMIŞ.</t>
  </si>
  <si>
    <t>ÇİFTLİK-CEBEKÜMBET-TÜRKMEN  ORTAK YAPIM.</t>
  </si>
  <si>
    <t>DRTACA MEZRASI YAPILMIŞ.</t>
  </si>
  <si>
    <t>AYDOĞAN MEZRASI YAPILMIŞ.</t>
  </si>
  <si>
    <t>KÜNCÜK MEZRASI YAPILMIŞ.</t>
  </si>
  <si>
    <t>ORTA VE  AŞAĞI MOLLAHASAN MEZRALARI YAPILMIŞ.</t>
  </si>
  <si>
    <t>YK. MOLLAHASAN MEZRASI YAPILMIŞ.</t>
  </si>
  <si>
    <t>YK.EKİNCİK MEZRASI YAPILMIŞ.</t>
  </si>
  <si>
    <t>YAMAÇ MEZRASI YAPILMIŞ.</t>
  </si>
  <si>
    <t>OVAKENT MEZRASI YAPILMIŞ.</t>
  </si>
  <si>
    <t>AŞ.TEPECİK  MEZRASI YAPILMIŞ.</t>
  </si>
  <si>
    <t>EVREN MEZRASI YAPILMIŞ.</t>
  </si>
  <si>
    <t>IŞIKLAR MEZRASI YAPILMIŞ.</t>
  </si>
  <si>
    <t>GÜZELDERE MEZRASI YAPILMIŞ.</t>
  </si>
  <si>
    <t>CEMİL  MEZRASI YAPILMIŞ.</t>
  </si>
  <si>
    <t>Hane Sayısı</t>
  </si>
  <si>
    <t xml:space="preserve">Nüfusu </t>
  </si>
  <si>
    <t>İle Uzaklığı km.</t>
  </si>
  <si>
    <t>İlçeye Uzaklığı km.</t>
  </si>
  <si>
    <t>Kilit Parke Taşı Durumu m2</t>
  </si>
  <si>
    <t>Ferdi Fosseptik var</t>
  </si>
  <si>
    <t>ŞEBEKELİ</t>
  </si>
  <si>
    <t>ÇEŞMELİ</t>
  </si>
  <si>
    <t>YETERSİZ ÇEŞ.</t>
  </si>
  <si>
    <t>YK.DUMANLI MEZRASI YAPILMIŞ.</t>
  </si>
  <si>
    <t>İÇMESUYU YENİ TESİSİ</t>
  </si>
  <si>
    <t>ÇERMİK MEZRASI YAPILMIŞ.</t>
  </si>
  <si>
    <t>SİVRİCE MAZRASI YAPILMIŞ.</t>
  </si>
  <si>
    <t>GÜLÇİMEN MEZRASI YAPILMIŞ.</t>
  </si>
  <si>
    <t>KAYALIK  MEZRASI YAPILMIŞ.</t>
  </si>
  <si>
    <t xml:space="preserve">İÇMESUY YENİ  TESİS </t>
  </si>
  <si>
    <t>HACI ALİ MEZRASI  YAPILMIŞ.</t>
  </si>
  <si>
    <t>ÇOBANLAR MEZRASI YAPILMIŞ.</t>
  </si>
  <si>
    <t>EDİS MEZRASI YAPILMIŞ.</t>
  </si>
  <si>
    <t>AŞ.AYRANCI MEZRASI YAPILMIŞ.</t>
  </si>
  <si>
    <t>GÜLTEPE-KARABULAK-KARACA  ORTAK YAPIM.</t>
  </si>
  <si>
    <t>KÜRK MEZRASI YAPILMIŞ.</t>
  </si>
  <si>
    <t>KÜÇÜK YILANLI MEZRASI YAPILMIŞ.</t>
  </si>
  <si>
    <t>YK.DEREDİBİ MEZRASI YAPILMIŞ.</t>
  </si>
  <si>
    <t>DİZGİNKALE-ZOROVA MZ.-ÇUBUKLU DUMANLI MEZRALARI ORTAK YAPILMIŞ</t>
  </si>
  <si>
    <t>YEKMAL MEZRASI YAPIMIŞ.</t>
  </si>
  <si>
    <t>DERECİK-ORTA DAMLA-AŞ.DAMLA ORTAK YAPIM.</t>
  </si>
  <si>
    <t>İNANLI MEZRASI YAPILMIŞ.</t>
  </si>
  <si>
    <t>ÇÖĞÜRLÜ-KARAGÖZ ORTAK YAPILMIŞ.</t>
  </si>
  <si>
    <t>KONAK MEZRASI YAPILMIŞ.</t>
  </si>
  <si>
    <t>REŞO MEZRASI YAPILMIŞ.</t>
  </si>
  <si>
    <t>ÜÇEVLER MEZRASI YAPILMIŞ.</t>
  </si>
  <si>
    <t>YK.ESEN MEZRASI YAPILMIŞ.</t>
  </si>
  <si>
    <t>TEYİP MEZRASI YAPILMIŞ.</t>
  </si>
  <si>
    <t>AŞ.YEŞİLDURAK MEZRASI YAPILMIŞ.</t>
  </si>
  <si>
    <t>YK.YEŞİLDURAK MEZRASI YAPILMIŞ.</t>
  </si>
  <si>
    <t>GÖKÇEBULAK MEZRASI YAPILMIŞ.</t>
  </si>
  <si>
    <t>BURUN MEZRASI YAPILMIŞ.</t>
  </si>
  <si>
    <t>TAŞLI MEZRASI YAPILMIŞ.</t>
  </si>
  <si>
    <t>TEPELİ  MEZRASI YAPILMIŞ.</t>
  </si>
  <si>
    <t>ÖMERBEY MEZRASI YAPILMIŞ.</t>
  </si>
  <si>
    <t>YOLÜSTÜ MEZRASI YAPILMIŞ.</t>
  </si>
  <si>
    <t>ÇAY MEZRASI YAPILMIŞ.</t>
  </si>
  <si>
    <t>GÖKSÜGÜZEL MEZRASI YAPILMIŞ.</t>
  </si>
  <si>
    <t>YK.UZUNYAZI MEZRASI YAPILMIŞ.</t>
  </si>
  <si>
    <t>TAZEKÖY MEZRASI YAPILMIŞ.</t>
  </si>
  <si>
    <t>TATLISU  MEZRASI YAPILMIŞ.</t>
  </si>
  <si>
    <t>ALİ MEZRASI YAPILMIŞ.</t>
  </si>
  <si>
    <t>FAKİTAHİR MEZRASI YAPILMIŞ.</t>
  </si>
  <si>
    <t>ÖRENLİ  MEZRASI YAPILMIŞ.</t>
  </si>
  <si>
    <t>OLUKLU  MEZRASI YAPILMIŞ.</t>
  </si>
  <si>
    <t>AYDINLAR  MEZRASI YAPILMIŞ.</t>
  </si>
  <si>
    <t>KELEŞ   MEZRASI YAPILMIŞ.</t>
  </si>
  <si>
    <t>TOKLU  MEZRASI YAPILMIŞ.</t>
  </si>
  <si>
    <t>ŞEKEROVA MEZRASI YAPILMIŞ.</t>
  </si>
  <si>
    <t>ŞIRIK  MEZRASI YAPILMIŞ</t>
  </si>
  <si>
    <t>KIZILTEPE  MEZRASI YAPILMIŞ.</t>
  </si>
  <si>
    <t>KIZKAPAN  MEZRASI YAPILMIŞ.</t>
  </si>
  <si>
    <t>YAYLAR  MEZRASI YAPILMIŞ.</t>
  </si>
  <si>
    <t>TEPEÖNÜ  MEZRASI YAPILMIŞ.</t>
  </si>
  <si>
    <t>HALİFE  MEZRASI YAPILMIŞ.</t>
  </si>
  <si>
    <t>ARPACIK  MEZRASI YAPILMIŞ.</t>
  </si>
  <si>
    <t>ÇAVUŞ  MEZRASI YAPILMIŞ.</t>
  </si>
  <si>
    <t>YK.HIRBE  MEZRASI YAPILMIŞ.</t>
  </si>
  <si>
    <t>YEŞİLÇİMEN  MEZRASI YAPILMIŞ.</t>
  </si>
  <si>
    <t>BALCILAR  MEZRASI YAPILMIŞ</t>
  </si>
  <si>
    <t>GÖKTAŞ  MEZRASI YAPILMIŞ</t>
  </si>
  <si>
    <t>ÇORTALİ  MEZRASI YAPILMIŞ</t>
  </si>
  <si>
    <t>HARABEKENT  MEZRASI YAPILMIŞ</t>
  </si>
  <si>
    <t>AŞ.DÜZMEYDAN-ARAS ORTAK YAPIM.</t>
  </si>
  <si>
    <t>ESEN MEZRASI YAPIMIŞ.</t>
  </si>
  <si>
    <t>ALTINTEPE  MEZRASI YAPIMIŞ.</t>
  </si>
  <si>
    <t>YENİKÖY  MEZRASI YAPIMIŞ.</t>
  </si>
  <si>
    <t>KADİREVLERİ MEZRASI YAPILMIŞ.</t>
  </si>
  <si>
    <t>LİÇ  MEZRASI YAPILMIŞ.</t>
  </si>
  <si>
    <t>KARŞIYAKA  MEZRASI YAPILMIŞ.</t>
  </si>
  <si>
    <t>SOFİKEÇEL MEZRASI YAPILMIŞ.</t>
  </si>
  <si>
    <t>MERGEZER  MEZRASI YAPILMIŞ.</t>
  </si>
  <si>
    <t>CAMİİ MAHLESİ YAPILMIŞ.</t>
  </si>
  <si>
    <t>AKSU MEZRASI YAPILMIŞ.</t>
  </si>
  <si>
    <t>YAYLA  MEZRASI  YAPILMIŞ</t>
  </si>
  <si>
    <t>ASFALT</t>
  </si>
  <si>
    <t>STABİLİZE</t>
  </si>
  <si>
    <t>MUTLU-KARATAŞ ORTAK YAPIM.</t>
  </si>
  <si>
    <t>AŞ.UĞURLU-SARIBUĞDAYLI-AŞ.YK.ALAÇAYIR-ŞAHİNBEY-KAYNAKLI-YK.UĞUR MEZRALARI YAPILMIŞ.</t>
  </si>
  <si>
    <t>KAMİL  MEZRASI YAPILMIŞ.</t>
  </si>
  <si>
    <t>TARIM MEZRASI YAPILMIŞ.</t>
  </si>
  <si>
    <t>UĞRAK MEZRASI YAPILMIŞ.</t>
  </si>
  <si>
    <t>AYÜP MEZRASI YAPILMIŞ.</t>
  </si>
  <si>
    <t>YEŞİLLER MEZRASI APILMIŞ.</t>
  </si>
  <si>
    <t>BEKÇİLER MEZRASI YAPILMIŞ.</t>
  </si>
  <si>
    <t>AŞ.YK.YURT MEZRASI YAPILMIŞ.</t>
  </si>
  <si>
    <t>AŞ.YK.KONİ MEZRASI YAPILMIŞ.</t>
  </si>
  <si>
    <t>AŞ.YK.GÖZE MEZRASI YAPILMIŞ</t>
  </si>
  <si>
    <t>AKÖREN  MEZRASI YAPILMIŞ.</t>
  </si>
  <si>
    <t>UZUNBULAK MEZRASI YAPILMIŞ.</t>
  </si>
  <si>
    <t>ŞEHİTLER  MEZRASI YAPILMIŞ.</t>
  </si>
  <si>
    <t>GÜRCÜBULAK MEZRASI YAPILMIŞ.</t>
  </si>
  <si>
    <t>YUSUF MEZRASI YAPILMIŞ.</t>
  </si>
  <si>
    <t>DERMO MEZRASI YAPILMIŞ.</t>
  </si>
  <si>
    <t>ADAKENT MEZRASI YAPILMIŞ.</t>
  </si>
  <si>
    <t>KAYALI  MEZRASI YAPILMIŞ.</t>
  </si>
  <si>
    <t>YK.YAKACIK VE YAKACIM  MEZRASI YAPILMIŞ.</t>
  </si>
  <si>
    <t>KÖY ÇEŞMELİ</t>
  </si>
  <si>
    <t xml:space="preserve">KÖY ŞEBEKELİDİR </t>
  </si>
  <si>
    <t>KÖY ŞEBEKELİDİR.</t>
  </si>
  <si>
    <t>BAHÇELİ VE GÜLDÜZ MEZRASI YAPILMIŞ.</t>
  </si>
  <si>
    <t>KÖY ŞEBEKELİDİR</t>
  </si>
  <si>
    <t>KÖŞ ÇEŞMELİ</t>
  </si>
  <si>
    <t>GÜLTEPE MEZRASI YAPILMIŞ.</t>
  </si>
  <si>
    <t>SAİTBEY MEZRASI YAPILMIŞ.</t>
  </si>
  <si>
    <t>HAREBE MEZRASI YAPILMIŞ.</t>
  </si>
  <si>
    <t>Derslik 
Sayısı</t>
  </si>
  <si>
    <t>Okul Lojman 
Durumu</t>
  </si>
  <si>
    <t>Mera Sayısı</t>
  </si>
  <si>
    <t>Mera M2</t>
  </si>
  <si>
    <t>Köyün Adı2</t>
  </si>
  <si>
    <t>8.172.336.70</t>
  </si>
  <si>
    <t>21.900.786.27</t>
  </si>
  <si>
    <t>111.765.07</t>
  </si>
  <si>
    <t>4.222.256.38</t>
  </si>
  <si>
    <t>Toplam Mera M2</t>
  </si>
  <si>
    <t>Sıra No</t>
  </si>
  <si>
    <t>AĞRI İL ÖZEL İDARESİ BİLGİ İŞLEM MÜDÜRLÜĞÜ KÖY BİLGİ SİSTEMİ</t>
  </si>
  <si>
    <t>Muhtar Adı</t>
  </si>
  <si>
    <t>İletişim</t>
  </si>
  <si>
    <t>Ömer ELBİ</t>
  </si>
  <si>
    <t>536 565 19 02</t>
  </si>
  <si>
    <t>Yücel BARBAROS</t>
  </si>
  <si>
    <t>538 266 38 38</t>
  </si>
  <si>
    <t>Memet DEMİR</t>
  </si>
  <si>
    <t>(533)318 23 87</t>
  </si>
  <si>
    <t>(533)720 06 18</t>
  </si>
  <si>
    <t>Nihat POLAT</t>
  </si>
  <si>
    <t>(537)494 16 24</t>
  </si>
  <si>
    <t>Mustafa ZARİÇ</t>
  </si>
  <si>
    <t>(536)513 29 48</t>
  </si>
  <si>
    <t>Cevdet GÜVEN</t>
  </si>
  <si>
    <t>(532)541 95 04</t>
  </si>
  <si>
    <t>Hummet ATABEY</t>
  </si>
  <si>
    <t>(542)781 27 44</t>
  </si>
  <si>
    <t>Mehmet Naci DENİZ</t>
  </si>
  <si>
    <t>Erkay İNCEKARA</t>
  </si>
  <si>
    <t>(544)761 78 29</t>
  </si>
  <si>
    <t>(536)285 76 62</t>
  </si>
  <si>
    <t>Özcan KILIÇ</t>
  </si>
  <si>
    <t>(530)692 01 26</t>
  </si>
  <si>
    <t>Ahmet AKKILIÇ</t>
  </si>
  <si>
    <t>(536)494 08 72</t>
  </si>
  <si>
    <t>Yaşar KOÇYİĞİT</t>
  </si>
  <si>
    <t>Abdullah BASUT</t>
  </si>
  <si>
    <t>0536 7268565</t>
  </si>
  <si>
    <t>Veysi BEDİR</t>
  </si>
  <si>
    <t>Kasım BOZKURT</t>
  </si>
  <si>
    <t>Servet GÜNDOĞDU</t>
  </si>
  <si>
    <t>Ahmet KAÇMAZ</t>
  </si>
  <si>
    <t>Yavuz ÖZEN</t>
  </si>
  <si>
    <t>Resul DEMİR</t>
  </si>
  <si>
    <t>Yusuf GÜNEŞ</t>
  </si>
  <si>
    <t>Halis AYDIN</t>
  </si>
  <si>
    <t>Necmeddin KARAOĞLAN</t>
  </si>
  <si>
    <t>Niyazi YEŞİLBAŞ</t>
  </si>
  <si>
    <t>(531)579 75 50</t>
  </si>
  <si>
    <t>Mehmet KELEŞ</t>
  </si>
  <si>
    <t>Ali Haydar ACARBAY</t>
  </si>
  <si>
    <t>Cesim SALTAN</t>
  </si>
  <si>
    <t>Kasım ASLAN</t>
  </si>
  <si>
    <t>Kamil KAHRİMAN</t>
  </si>
  <si>
    <t>Enis ASLAN</t>
  </si>
  <si>
    <t>Mehmet SORGUÇ</t>
  </si>
  <si>
    <t>Remzi TEKDEMİR</t>
  </si>
  <si>
    <t>Zeki YANAR</t>
  </si>
  <si>
    <t>Bedrettin TAŞTAN</t>
  </si>
  <si>
    <t>Mehmet Zeki KIRBOĞA</t>
  </si>
  <si>
    <t>Besim SARICA</t>
  </si>
  <si>
    <t>İhsan SEVİM</t>
  </si>
  <si>
    <t>Zeki KARAKUŞ</t>
  </si>
  <si>
    <t>İbrahim KOCABAY</t>
  </si>
  <si>
    <t>(532)410 43 24</t>
  </si>
  <si>
    <t>Adem BAYINDIR</t>
  </si>
  <si>
    <t>(538)510 28 10</t>
  </si>
  <si>
    <t>Maruf KAYA</t>
  </si>
  <si>
    <t>(535)491 19 18</t>
  </si>
  <si>
    <t>Kenan ŞİMŞEK</t>
  </si>
  <si>
    <t>(545)790 10 60</t>
  </si>
  <si>
    <t>Ömer SARI</t>
  </si>
  <si>
    <t>(532)524 55 71</t>
  </si>
  <si>
    <t>Fahrettin KARAOĞLAN</t>
  </si>
  <si>
    <t>0532 730 46 11</t>
  </si>
  <si>
    <t>Nevzat ÇETİN</t>
  </si>
  <si>
    <t>(537)874 86 56</t>
  </si>
  <si>
    <t>Mehmet AYDIN</t>
  </si>
  <si>
    <t>(543)379 64 31</t>
  </si>
  <si>
    <t>Mehmet Abdulkadir YAKUT</t>
  </si>
  <si>
    <t>(530)241 83 32</t>
  </si>
  <si>
    <t>Yakup YAKUT</t>
  </si>
  <si>
    <t>(536)595 93 62</t>
  </si>
  <si>
    <t>Mehmet Zeki DENİZ</t>
  </si>
  <si>
    <t>(536)897 02 88</t>
  </si>
  <si>
    <t>Mehmet Zeki DEMİR</t>
  </si>
  <si>
    <t>(537)369 40 60</t>
  </si>
  <si>
    <t>Ömer Faruk YAZICI</t>
  </si>
  <si>
    <t>(534)321 75 70</t>
  </si>
  <si>
    <t>Salih EFE</t>
  </si>
  <si>
    <t>(533)690 68 82</t>
  </si>
  <si>
    <t>Zafer ALPASLAN</t>
  </si>
  <si>
    <t>(535)419 36 53</t>
  </si>
  <si>
    <t>Mehmet Sena YILDIZ</t>
  </si>
  <si>
    <t>Yavuz KILIÇ</t>
  </si>
  <si>
    <t>(536)404 95 77</t>
  </si>
  <si>
    <t>Nihat DEMİRKAL</t>
  </si>
  <si>
    <t>(539)910 98 40</t>
  </si>
  <si>
    <t>Selahaddin GÜNDÜZ</t>
  </si>
  <si>
    <t>(537)466 51 16</t>
  </si>
  <si>
    <t>Bahattin KANAT</t>
  </si>
  <si>
    <t>(536)250 18 43</t>
  </si>
  <si>
    <t>İsak GÜÇLÜ</t>
  </si>
  <si>
    <t>(535)332 70 08</t>
  </si>
  <si>
    <t>İhsan KOCABEY</t>
  </si>
  <si>
    <t>(533)030 60 88</t>
  </si>
  <si>
    <t>Cemil ÖZBEY</t>
  </si>
  <si>
    <t>(537)359 75 88</t>
  </si>
  <si>
    <t>Ali Haydar ADIGÜZEL</t>
  </si>
  <si>
    <t>Nesim KOÇYİĞİT</t>
  </si>
  <si>
    <t>Resul KARACAN</t>
  </si>
  <si>
    <t>İbrahim BULAN</t>
  </si>
  <si>
    <t>Sabri GÖZALAN</t>
  </si>
  <si>
    <t>Celal AYYILDIZ</t>
  </si>
  <si>
    <t>Necip YILMAZ</t>
  </si>
  <si>
    <t>Hüseyin KARHAN</t>
  </si>
  <si>
    <t>Kemal URTEKİN</t>
  </si>
  <si>
    <t>Mustafa YALVAÇ</t>
  </si>
  <si>
    <t>Harun ALTINTAŞ</t>
  </si>
  <si>
    <t>Mehmet Rahim VURAL</t>
  </si>
  <si>
    <t>Yusuf KRAL</t>
  </si>
  <si>
    <t>(535)413 78 41</t>
  </si>
  <si>
    <t>Paşa BABÜR</t>
  </si>
  <si>
    <t>(536)272 51 64</t>
  </si>
  <si>
    <t>Nimet GÜVEN</t>
  </si>
  <si>
    <t>(537)466 51 53</t>
  </si>
  <si>
    <t>Dinçer KOÇ</t>
  </si>
  <si>
    <t>Adnan ASLAN</t>
  </si>
  <si>
    <t>(546)434 94 29</t>
  </si>
  <si>
    <t>Cihangir IŞIK</t>
  </si>
  <si>
    <t>(539)224 77 49</t>
  </si>
  <si>
    <t>Hosref YILDIRIM</t>
  </si>
  <si>
    <t>(535)360 46 28</t>
  </si>
  <si>
    <t>Adbullah POLAT</t>
  </si>
  <si>
    <t>Mehmet ÖZBİLGİ</t>
  </si>
  <si>
    <t xml:space="preserve"> (539)706 45 88</t>
  </si>
  <si>
    <t>Muhyettin ALPTEKİN</t>
  </si>
  <si>
    <t>İbrahim YALTAP</t>
  </si>
  <si>
    <t>Nesim ADIYAMAN</t>
  </si>
  <si>
    <t>Erol ÇAKATAY</t>
  </si>
  <si>
    <t>Mustafa YILDIZ</t>
  </si>
  <si>
    <t>Fırat ÖZBİLGİ</t>
  </si>
  <si>
    <t>Aydın SEVİM</t>
  </si>
  <si>
    <t>Dilaver YILMAZ</t>
  </si>
  <si>
    <t>Ercan ALTUN</t>
  </si>
  <si>
    <t>Selahattin AKBULUT</t>
  </si>
  <si>
    <t>Enver ELMAS</t>
  </si>
  <si>
    <t>(539)835 18 07</t>
  </si>
  <si>
    <t>Yusuf BULUT</t>
  </si>
  <si>
    <t>Volkan AKSOY</t>
  </si>
  <si>
    <t>Necip ELMAS</t>
  </si>
  <si>
    <t>Engin YILDIZ</t>
  </si>
  <si>
    <t>0544 256 85 87</t>
  </si>
  <si>
    <t>Nusret ÖZDEMİR</t>
  </si>
  <si>
    <t>(531)863 41 06</t>
  </si>
  <si>
    <t>Muhsin KARAGÖZ</t>
  </si>
  <si>
    <t>(535)340 53 73</t>
  </si>
  <si>
    <t>Aydın ANAR</t>
  </si>
  <si>
    <t>(533)544 55 14</t>
  </si>
  <si>
    <t>Dilaver ASLANKILIÇ</t>
  </si>
  <si>
    <t>(543)673 00 67</t>
  </si>
  <si>
    <t>İsmet ŞENLİ</t>
  </si>
  <si>
    <t>(532)697 50 34</t>
  </si>
  <si>
    <t>Mehmet Salih YAŞAR</t>
  </si>
  <si>
    <t>0530 491 9589</t>
  </si>
  <si>
    <t>Fehmi KAYMAK</t>
  </si>
  <si>
    <t>Hasan DEMİR</t>
  </si>
  <si>
    <t>0538 212 3529</t>
  </si>
  <si>
    <t>Muhsin YARDIMCI</t>
  </si>
  <si>
    <t>0537 320 4278</t>
  </si>
  <si>
    <t>Mustafa GÜNDOĞDU</t>
  </si>
  <si>
    <t>0532 165 2370</t>
  </si>
  <si>
    <t>Orhan YÜCE</t>
  </si>
  <si>
    <t>0535 245 5307</t>
  </si>
  <si>
    <t>Mehmet Nuri POLAT</t>
  </si>
  <si>
    <t>0537 320 4275</t>
  </si>
  <si>
    <t>Yılmaz İLÇİ</t>
  </si>
  <si>
    <t>0543 435 5927</t>
  </si>
  <si>
    <t>Halit İPEK</t>
  </si>
  <si>
    <t>0532 660 2312</t>
  </si>
  <si>
    <t>Ümit YILDIZ</t>
  </si>
  <si>
    <t>Maksut ASLAN</t>
  </si>
  <si>
    <t>Ramazan ÇİFTÇİ</t>
  </si>
  <si>
    <t>İlhan AKYOL</t>
  </si>
  <si>
    <t>Abdulselam KARAKAYA</t>
  </si>
  <si>
    <t>Mehmet ÖZDEN</t>
  </si>
  <si>
    <t>Fesih YARDIMCI</t>
  </si>
  <si>
    <t>Aydın YARDIMCI</t>
  </si>
  <si>
    <t>Mehmet YARDIMCI</t>
  </si>
  <si>
    <t>Mehmet KARADEMİR</t>
  </si>
  <si>
    <t>Davut BAKIR</t>
  </si>
  <si>
    <t>Behçet ALDEMİR</t>
  </si>
  <si>
    <t>0530 690 7851</t>
  </si>
  <si>
    <t>Kutbettin DEMİR</t>
  </si>
  <si>
    <t>Mehmet DEMİR</t>
  </si>
  <si>
    <t>Abdulfadıl ASLAN</t>
  </si>
  <si>
    <t>0538 243 6162</t>
  </si>
  <si>
    <t>Yaşar ÇAVDARCI</t>
  </si>
  <si>
    <t>0542 695 7274</t>
  </si>
  <si>
    <t>Dilaver YILDIRIM</t>
  </si>
  <si>
    <t>Mehmet Sadık KAYA</t>
  </si>
  <si>
    <t>0534 277 3989</t>
  </si>
  <si>
    <t>Mehmet Hanifi ÖZER</t>
  </si>
  <si>
    <t>Mehmet Hanifi GÜRSES</t>
  </si>
  <si>
    <t>Mehmetletif KARAKUŞ</t>
  </si>
  <si>
    <t>Çetin POLAT</t>
  </si>
  <si>
    <t>0535 854 5203</t>
  </si>
  <si>
    <t>Çetin PELİT</t>
  </si>
  <si>
    <t>Dinçer ERGÜL</t>
  </si>
  <si>
    <t>0535 593 1658</t>
  </si>
  <si>
    <t>Bünyamin ÇİFTÇİ</t>
  </si>
  <si>
    <t>0532 133 0264</t>
  </si>
  <si>
    <t>Abdullah ERGÜL</t>
  </si>
  <si>
    <t>Hayati KAYA</t>
  </si>
  <si>
    <t>0530 882 6320</t>
  </si>
  <si>
    <t>Mehmet Emin KAYA</t>
  </si>
  <si>
    <t>0532 464 9241</t>
  </si>
  <si>
    <t>Celal BAYRAM</t>
  </si>
  <si>
    <t>Fevzi YARDIMCI</t>
  </si>
  <si>
    <t>Tacir ÇİFTÇİ</t>
  </si>
  <si>
    <t>0536 934 1043</t>
  </si>
  <si>
    <t>Sadık YÜCE</t>
  </si>
  <si>
    <t>Mehmet Ali YARDIMCI</t>
  </si>
  <si>
    <t>Yakup ÖZMEN</t>
  </si>
  <si>
    <t>0535 764 4266</t>
  </si>
  <si>
    <t>Cesim YANIK</t>
  </si>
  <si>
    <t>Ercan KAYA</t>
  </si>
  <si>
    <t>0537 767 21 06</t>
  </si>
  <si>
    <t>Zeynel Abidin ALPASLAN</t>
  </si>
  <si>
    <t>Hikmet ÇİFTÇİ</t>
  </si>
  <si>
    <t>Hikmet POLAT</t>
  </si>
  <si>
    <t>0536 424 6619</t>
  </si>
  <si>
    <t>Ahmet BİLGİ</t>
  </si>
  <si>
    <t>Mehmet ENGİN</t>
  </si>
  <si>
    <t>0537 357 84 25</t>
  </si>
  <si>
    <t>Ahmet BOZKURT</t>
  </si>
  <si>
    <t>Cemal GÜVEN</t>
  </si>
  <si>
    <t>Fevzi DEMİRTAŞ</t>
  </si>
  <si>
    <t>0538 767 5865</t>
  </si>
  <si>
    <t>Abdulkerim AVCI</t>
  </si>
  <si>
    <t>Tekin DEMİR</t>
  </si>
  <si>
    <t>0536 692 2450</t>
  </si>
  <si>
    <t>Mehmet YAŞAR</t>
  </si>
  <si>
    <t>İsrafil YAMAN</t>
  </si>
  <si>
    <t>İsmet PEKER</t>
  </si>
  <si>
    <t>0535 377 8119</t>
  </si>
  <si>
    <t>Abdulbaki KAYA</t>
  </si>
  <si>
    <t>Kadir ÖZDEN</t>
  </si>
  <si>
    <t>Mehmet Emin YENİGÜN</t>
  </si>
  <si>
    <t>Nurettin KAYA</t>
  </si>
  <si>
    <t xml:space="preserve">Nadir AYDIN </t>
  </si>
  <si>
    <t>Mehmet HAN</t>
  </si>
  <si>
    <t>0541 852 5714</t>
  </si>
  <si>
    <t>Fesih KILIÇ</t>
  </si>
  <si>
    <t>0543 546 8307</t>
  </si>
  <si>
    <t>Yusuf BOZKURT</t>
  </si>
  <si>
    <t>0545 527 8794</t>
  </si>
  <si>
    <t>Ahmetşah KURT</t>
  </si>
  <si>
    <t>0541 805 5942</t>
  </si>
  <si>
    <t>Selahattin YILMAZ</t>
  </si>
  <si>
    <t>0542 325 1919</t>
  </si>
  <si>
    <t>Mustafa ÖZBEY</t>
  </si>
  <si>
    <t>0546 922 0394</t>
  </si>
  <si>
    <t>Ahmet DEMİR</t>
  </si>
  <si>
    <t>0538 965 1740</t>
  </si>
  <si>
    <t>Naci AKTAŞ</t>
  </si>
  <si>
    <t>0543 288 0872</t>
  </si>
  <si>
    <t>Mustafa ÖNER</t>
  </si>
  <si>
    <t>0542 531 8708</t>
  </si>
  <si>
    <t>Mehmet ZENGİN</t>
  </si>
  <si>
    <t>0545 236 3326</t>
  </si>
  <si>
    <t>Ahmet YILDIZ</t>
  </si>
  <si>
    <t>0537 229 35 89</t>
  </si>
  <si>
    <t>Mustafa ŞAHİN</t>
  </si>
  <si>
    <t>0544 903 8626</t>
  </si>
  <si>
    <t>Bayram TİLAVER</t>
  </si>
  <si>
    <t>0535 218 0389</t>
  </si>
  <si>
    <t>Mehmet Nuri  ÇOKTİN</t>
  </si>
  <si>
    <t>0541 525 7603</t>
  </si>
  <si>
    <t>Ali DEMİR</t>
  </si>
  <si>
    <t>0535 412 0329</t>
  </si>
  <si>
    <t>Doğan UÇAR</t>
  </si>
  <si>
    <t>0544 710 87 76</t>
  </si>
  <si>
    <t>Mustafa BAĞNİK</t>
  </si>
  <si>
    <t>Mustafa BATUR</t>
  </si>
  <si>
    <t>0535 467 4319</t>
  </si>
  <si>
    <t>Hüseyin ÖZER</t>
  </si>
  <si>
    <t>0544 474 9059</t>
  </si>
  <si>
    <t>Yılmaz AYDEMİR</t>
  </si>
  <si>
    <t>0553 633 0928</t>
  </si>
  <si>
    <t>Ahmet İLHAN</t>
  </si>
  <si>
    <t>0542 349 08 82</t>
  </si>
  <si>
    <t>İsmet SARIBOĞA</t>
  </si>
  <si>
    <t>0541 534 45 22</t>
  </si>
  <si>
    <t>Cafer CİVAŞ</t>
  </si>
  <si>
    <t>0546 554 3991</t>
  </si>
  <si>
    <t>Mehmet ZEREN</t>
  </si>
  <si>
    <t>0535 230 6187</t>
  </si>
  <si>
    <t>Ahmet TAYFUR</t>
  </si>
  <si>
    <t>0542 587 9508</t>
  </si>
  <si>
    <t>Zeki ÇETİZ</t>
  </si>
  <si>
    <t>0541 679 9414</t>
  </si>
  <si>
    <t>Mehmet TAYFUR</t>
  </si>
  <si>
    <t>0544 389 8577</t>
  </si>
  <si>
    <t>Mehmet Ali GÜLTEKİN</t>
  </si>
  <si>
    <t>0541 648 6938</t>
  </si>
  <si>
    <t>Mehmet CENGİZ</t>
  </si>
  <si>
    <t>0541 404 2284</t>
  </si>
  <si>
    <t>Mustafa GÜÇ</t>
  </si>
  <si>
    <t>0541 797 1263</t>
  </si>
  <si>
    <t>Sıddık SARA</t>
  </si>
  <si>
    <t>0541 395 4151</t>
  </si>
  <si>
    <t>Mehmet Emin GEREN</t>
  </si>
  <si>
    <t>0546 773 2107</t>
  </si>
  <si>
    <t>Abdurrezak KAHRAMAN</t>
  </si>
  <si>
    <t>0542 787 0135</t>
  </si>
  <si>
    <t>Gündüz DEMİR</t>
  </si>
  <si>
    <t>0546 927 65 80</t>
  </si>
  <si>
    <t>Osman GÖKTÜRK</t>
  </si>
  <si>
    <t>0542 245 0402</t>
  </si>
  <si>
    <t>Sıddık ŞAHİN</t>
  </si>
  <si>
    <t>0543 780 0528</t>
  </si>
  <si>
    <t>Ecevit YİĞİT</t>
  </si>
  <si>
    <t>Mehmet Sıddık ARIKBOĞA</t>
  </si>
  <si>
    <t>0541 820 6291</t>
  </si>
  <si>
    <t>Orhan KÖMÜRCÜ</t>
  </si>
  <si>
    <t>0532 794 5875</t>
  </si>
  <si>
    <t>Bekir ÇELİK</t>
  </si>
  <si>
    <t>0543 454 4774</t>
  </si>
  <si>
    <t>Hosref KOTAN</t>
  </si>
  <si>
    <t>0541 976 1339</t>
  </si>
  <si>
    <t>Mehmet Ali ÇELİK</t>
  </si>
  <si>
    <t>0541 846 3519</t>
  </si>
  <si>
    <t>Nurettin ÖZCAN</t>
  </si>
  <si>
    <t>0530 696 707</t>
  </si>
  <si>
    <t>Mehmet KONYAR</t>
  </si>
  <si>
    <t>0543 396 9704</t>
  </si>
  <si>
    <t>İbrahim ETMEÇ</t>
  </si>
  <si>
    <t>Abdulbaki GÜNEK</t>
  </si>
  <si>
    <t>0536 703 6061</t>
  </si>
  <si>
    <t>Kutfettin SÖKMEN</t>
  </si>
  <si>
    <t>0535 507 6905</t>
  </si>
  <si>
    <t>Fevzi SEFEROĞLU</t>
  </si>
  <si>
    <t>0553 952 1404</t>
  </si>
  <si>
    <t>Mesut TİMUR</t>
  </si>
  <si>
    <t>0541 283 8582</t>
  </si>
  <si>
    <t>Şükrü ÖZEL</t>
  </si>
  <si>
    <t>0542 328 0486</t>
  </si>
  <si>
    <t>Mehmet ÇEVARUN</t>
  </si>
  <si>
    <t>0543 725 7607</t>
  </si>
  <si>
    <t>Selahattin ARSLAN</t>
  </si>
  <si>
    <t>Mustafa TAŞTAN</t>
  </si>
  <si>
    <t>0542 676 9204</t>
  </si>
  <si>
    <t>Memet YAVUZ</t>
  </si>
  <si>
    <t>Mehmet SARIHAN</t>
  </si>
  <si>
    <t>0541 684 3371</t>
  </si>
  <si>
    <t>Mustafa Nuri DEMİR</t>
  </si>
  <si>
    <t>0538 358 3369</t>
  </si>
  <si>
    <t>m</t>
  </si>
  <si>
    <t>Mehmet KARAMAN</t>
  </si>
  <si>
    <t>0542 390 5374</t>
  </si>
  <si>
    <t>İsa DEMİR</t>
  </si>
  <si>
    <t>0541 309 6631</t>
  </si>
  <si>
    <t>Tahir BASUT</t>
  </si>
  <si>
    <t>0542 672 7766</t>
  </si>
  <si>
    <t>Cafer KOÇ</t>
  </si>
  <si>
    <t>0536 971 5637</t>
  </si>
  <si>
    <t>Süleyman TAŞKIRAN</t>
  </si>
  <si>
    <t>0542 640 8440</t>
  </si>
  <si>
    <t>Ahmet ERGÜL</t>
  </si>
  <si>
    <t>0531 480 0826</t>
  </si>
  <si>
    <t>Adem ERDOĞDU</t>
  </si>
  <si>
    <t>0542 526 8641</t>
  </si>
  <si>
    <t>Ekrem ASLAN</t>
  </si>
  <si>
    <t>0543 286 3653</t>
  </si>
  <si>
    <t>Zafer KAYA</t>
  </si>
  <si>
    <t>0552 921 0818</t>
  </si>
  <si>
    <t>Cemalettin BAŞ</t>
  </si>
  <si>
    <t>0536 351 8741</t>
  </si>
  <si>
    <t>Abdulceban TURAN</t>
  </si>
  <si>
    <t>0541 562 0674</t>
  </si>
  <si>
    <t>Mehmet AYDEMİR</t>
  </si>
  <si>
    <t>(539)338 00 30</t>
  </si>
  <si>
    <t>Rıza ALKAN</t>
  </si>
  <si>
    <t>0545 378 8984</t>
  </si>
  <si>
    <t>Meryem ÖNKÜR</t>
  </si>
  <si>
    <t>0541 255 7039</t>
  </si>
  <si>
    <t>Mustafa SALMAN</t>
  </si>
  <si>
    <t>0541 684 2979</t>
  </si>
  <si>
    <t>Kerem ÖZDEMİR</t>
  </si>
  <si>
    <t>0542 281 0104</t>
  </si>
  <si>
    <t>Zeki ÜSTÜNDAĞ</t>
  </si>
  <si>
    <t>0536 256 2466</t>
  </si>
  <si>
    <t>Kamuran TAŞ</t>
  </si>
  <si>
    <t>Mehmet KARAÇÖL</t>
  </si>
  <si>
    <t>0542 305 6717</t>
  </si>
  <si>
    <t>Mehmet Zeki KAÇMAZ</t>
  </si>
  <si>
    <t>0542 558 8917</t>
  </si>
  <si>
    <t>Reşat BAL</t>
  </si>
  <si>
    <t>0530 696 7085</t>
  </si>
  <si>
    <t>Metin SALMAN</t>
  </si>
  <si>
    <t>0537 651 4956</t>
  </si>
  <si>
    <t>Filit KILIÇ</t>
  </si>
  <si>
    <t>0530 883 4227</t>
  </si>
  <si>
    <t>Nizamettin YARDIMCI</t>
  </si>
  <si>
    <t>0553 894 1404</t>
  </si>
  <si>
    <t>Cemalettin SANIOĞLU</t>
  </si>
  <si>
    <t>0541 776 0045</t>
  </si>
  <si>
    <t>Ayhan ŞİMŞEK</t>
  </si>
  <si>
    <t>Mevlüt ALEVCİ</t>
  </si>
  <si>
    <t>İbrahim BAYRAM</t>
  </si>
  <si>
    <t>Mehmet Salih ÖZTÜRK</t>
  </si>
  <si>
    <t>Mahir YILDIZ</t>
  </si>
  <si>
    <t>Sedat ÇAÇAN</t>
  </si>
  <si>
    <t>Nevzat AZİZOĞULLARI</t>
  </si>
  <si>
    <t>Güngör GÖRDÜK</t>
  </si>
  <si>
    <t>Fahrettin POLAT</t>
  </si>
  <si>
    <t>Ferdi POLAT</t>
  </si>
  <si>
    <t>Ayhan SADIÇ</t>
  </si>
  <si>
    <t>Yunus KAHRAMAN</t>
  </si>
  <si>
    <t>Hasan ASLAN</t>
  </si>
  <si>
    <t>Miktad KAYA</t>
  </si>
  <si>
    <t>Nesim KAHRAN</t>
  </si>
  <si>
    <t>Kemal TANRIKULU</t>
  </si>
  <si>
    <t>Ömer KARAMAN</t>
  </si>
  <si>
    <t>Orhan BOZKURT</t>
  </si>
  <si>
    <t>Şakir GÜRBÜZ</t>
  </si>
  <si>
    <t>Necati BULUT</t>
  </si>
  <si>
    <t>Bemal ATAŞ</t>
  </si>
  <si>
    <t>Rıfat ARSLAN</t>
  </si>
  <si>
    <t>Naci SARI</t>
  </si>
  <si>
    <t>Tarık TANRIVERDİ</t>
  </si>
  <si>
    <t>Ahmet YERLİKAYA</t>
  </si>
  <si>
    <t>Ömer YILDIRIM</t>
  </si>
  <si>
    <t>Yaşar BALCİN</t>
  </si>
  <si>
    <t>Mihrali ÖZTÜRK</t>
  </si>
  <si>
    <t>Özcan ZENGİN</t>
  </si>
  <si>
    <t>Fazıl KAYA</t>
  </si>
  <si>
    <t>Murat POLAT</t>
  </si>
  <si>
    <t>Mehmet POLAT</t>
  </si>
  <si>
    <t>Murat YAZICI</t>
  </si>
  <si>
    <t>Yunus KILIÇ</t>
  </si>
  <si>
    <t>Lütfü BAYRAM</t>
  </si>
  <si>
    <t>Fahrettin KAHRİMAN</t>
  </si>
  <si>
    <t>Turan SARI</t>
  </si>
  <si>
    <t>Hikmet KAZAK</t>
  </si>
  <si>
    <t>Necati DEMİROK</t>
  </si>
  <si>
    <t>Yavuz KÖSE</t>
  </si>
  <si>
    <t>Mehmet Şirn BAYRAM</t>
  </si>
  <si>
    <t>İdris KARASU</t>
  </si>
  <si>
    <t>Hakkı GÜLTEKİN</t>
  </si>
  <si>
    <t>Aydın BAYRAM</t>
  </si>
  <si>
    <t>Abdurrahman KAYA</t>
  </si>
  <si>
    <t>Reşit GÜLTEKİN</t>
  </si>
  <si>
    <t>0542 688 1057</t>
  </si>
  <si>
    <t>Şaban ANAK</t>
  </si>
  <si>
    <t>Necati KILIÇASLAN</t>
  </si>
  <si>
    <t>Ahmet ÇELİK</t>
  </si>
  <si>
    <t>Emirşah YAKUT</t>
  </si>
  <si>
    <t>Seyithan EFE</t>
  </si>
  <si>
    <t>Tahirhan YILDIZ</t>
  </si>
  <si>
    <t>Mehmet Emin SAĞ</t>
  </si>
  <si>
    <t>Behçet TAŞDEMİR</t>
  </si>
  <si>
    <t>Seyithan YILDIZ</t>
  </si>
  <si>
    <t>Nihat BABAYİĞİT</t>
  </si>
  <si>
    <t>(0538) 2585288</t>
  </si>
  <si>
    <t>Dursun YILDIRIM</t>
  </si>
  <si>
    <t>(0530) 569-8310</t>
  </si>
  <si>
    <t>Nevzat ASLANGİL</t>
  </si>
  <si>
    <t>(537) 5844797</t>
  </si>
  <si>
    <t>Nevzat ALPASLAN</t>
  </si>
  <si>
    <t>533 6601644</t>
  </si>
  <si>
    <t>Cesim MAĞLAY</t>
  </si>
  <si>
    <t>(536) 695-0562</t>
  </si>
  <si>
    <t>Şerif TUTAL</t>
  </si>
  <si>
    <t>(537) 746-1310</t>
  </si>
  <si>
    <t>Fehmi YÜR</t>
  </si>
  <si>
    <t>(537) 295-7490</t>
  </si>
  <si>
    <t>Sait TAŞDEMİR</t>
  </si>
  <si>
    <t>(535) 692-2097</t>
  </si>
  <si>
    <t>Mehmet AKIN</t>
  </si>
  <si>
    <t>(539) 862-7156</t>
  </si>
  <si>
    <t>Nesim BULUT</t>
  </si>
  <si>
    <t>(533) 653-0271</t>
  </si>
  <si>
    <t>Cemal DAŞDEMİR</t>
  </si>
  <si>
    <t>(538) 2585280</t>
  </si>
  <si>
    <t>Hasan OĞUR</t>
  </si>
  <si>
    <t>(532) 712-6536</t>
  </si>
  <si>
    <t>Mehmet ERİNCİK</t>
  </si>
  <si>
    <t>(538) 4074677</t>
  </si>
  <si>
    <t>Bişar LEVENT</t>
  </si>
  <si>
    <t>(532) 723-7307</t>
  </si>
  <si>
    <t>Kamuran YILMAZ</t>
  </si>
  <si>
    <t>(532)1741292</t>
  </si>
  <si>
    <t>Mehmet ALPASLAN</t>
  </si>
  <si>
    <t>(532) 527-0718</t>
  </si>
  <si>
    <t>Bahattin ÇEÇEN</t>
  </si>
  <si>
    <t>Recep ÇERİ</t>
  </si>
  <si>
    <t>(535) 661-7950</t>
  </si>
  <si>
    <t>Erhan KOÇAK</t>
  </si>
  <si>
    <t>(532) 4305404</t>
  </si>
  <si>
    <t>Dilaver BAŞBOĞA</t>
  </si>
  <si>
    <t>0537 331 84 20</t>
  </si>
  <si>
    <t>İsmail YALVAÇ</t>
  </si>
  <si>
    <t>(532) 060-3753</t>
  </si>
  <si>
    <t>Ekrem BARAN</t>
  </si>
  <si>
    <t>(536) 459-7170</t>
  </si>
  <si>
    <t>Mehmet Sena ATMACA</t>
  </si>
  <si>
    <t>507) 830-3832</t>
  </si>
  <si>
    <t>İbrahim ALPASLAN</t>
  </si>
  <si>
    <t>(532) 525-9414</t>
  </si>
  <si>
    <t>Mahkum OĞUR</t>
  </si>
  <si>
    <t>(538) 379-6304</t>
  </si>
  <si>
    <t>Maşallah ŞAHBAL</t>
  </si>
  <si>
    <t>(536) 659-2315</t>
  </si>
  <si>
    <t>Galip DEMİR</t>
  </si>
  <si>
    <t>(537) 766-3032</t>
  </si>
  <si>
    <t>Mehmet ADIGÜZEL</t>
  </si>
  <si>
    <t>(537) 768-7251</t>
  </si>
  <si>
    <t>Murat DURU</t>
  </si>
  <si>
    <t>(541) 547-6973</t>
  </si>
  <si>
    <t>Ahmet BAYRAM</t>
  </si>
  <si>
    <t>(533) 030-9698</t>
  </si>
  <si>
    <t>Mehmet Selim DAYAN</t>
  </si>
  <si>
    <t>(533) 317-3390</t>
  </si>
  <si>
    <t>Ramazan DAŞDEMİR</t>
  </si>
  <si>
    <t>(530) 660-9404</t>
  </si>
  <si>
    <t>Resul TURGUT</t>
  </si>
  <si>
    <t>(530) 879-5160</t>
  </si>
  <si>
    <t>Doğan DURSUN</t>
  </si>
  <si>
    <t>(544) 318-3046</t>
  </si>
  <si>
    <t>Alican İLHAN</t>
  </si>
  <si>
    <t>(535) 227-5324</t>
  </si>
  <si>
    <t>Abdulvehap POLAT</t>
  </si>
  <si>
    <t>(535) 857-0283</t>
  </si>
  <si>
    <t>Kerem ALBAK</t>
  </si>
  <si>
    <t>(538) 329-8501</t>
  </si>
  <si>
    <t>İsmail DAŞDEMİR</t>
  </si>
  <si>
    <t>(533) 568-1219</t>
  </si>
  <si>
    <t>M.Zeki AYDEMİR</t>
  </si>
  <si>
    <t>(535) 276-6680</t>
  </si>
  <si>
    <t>Mustafa YAĞIZ</t>
  </si>
  <si>
    <t>(537) 566-9361</t>
  </si>
  <si>
    <t>Seyfettin ÇELİK</t>
  </si>
  <si>
    <t>(537) 887-1861</t>
  </si>
  <si>
    <t>Servet KAHRAMAN</t>
  </si>
  <si>
    <t>(538) 743-6092</t>
  </si>
  <si>
    <t>Hasan NOĞAY</t>
  </si>
  <si>
    <t>(535) 517-3785</t>
  </si>
  <si>
    <t>Selahattin TANIŞMAN</t>
  </si>
  <si>
    <t>(538) 814-6189</t>
  </si>
  <si>
    <t>Aydın TANKO</t>
  </si>
  <si>
    <t>(535) 338-0894</t>
  </si>
  <si>
    <t>Zeki POLAT</t>
  </si>
  <si>
    <t>(530) 829-4711</t>
  </si>
  <si>
    <t>İsmail KUL</t>
  </si>
  <si>
    <t>0536 2587669</t>
  </si>
  <si>
    <t>Nasır AKTEKİN</t>
  </si>
  <si>
    <t>Ali İhsan ALBAŞ</t>
  </si>
  <si>
    <t>Mahmut SANCAR</t>
  </si>
  <si>
    <t>Sıddık SAYIN</t>
  </si>
  <si>
    <t>Erhan AMEDİ</t>
  </si>
  <si>
    <t>0537 2160390</t>
  </si>
  <si>
    <t>Fehim ÇELİK</t>
  </si>
  <si>
    <t>Letif ARSLAN</t>
  </si>
  <si>
    <t>Mahmut KARTAL</t>
  </si>
  <si>
    <t>Cemil KOCAMAN</t>
  </si>
  <si>
    <t>0535 2081326</t>
  </si>
  <si>
    <t>Vahyettin SAĞLAM</t>
  </si>
  <si>
    <t>0536 5416904</t>
  </si>
  <si>
    <t>Medeni DEĞERLİ</t>
  </si>
  <si>
    <t>Fadı EGE</t>
  </si>
  <si>
    <t>Zakir YILDIRIM</t>
  </si>
  <si>
    <t>Aziz AKDOĞAN</t>
  </si>
  <si>
    <t>Süleymen ESKİN</t>
  </si>
  <si>
    <t>Vesim ÇETİN</t>
  </si>
  <si>
    <t>Memet KARATAŞ</t>
  </si>
  <si>
    <t>Reşat TURĞN</t>
  </si>
  <si>
    <t>0535 9429561</t>
  </si>
  <si>
    <t>Mehmet Şirin BABAN</t>
  </si>
  <si>
    <t>Yılmaz TEKİK</t>
  </si>
  <si>
    <t>Ekrem KOÇAK</t>
  </si>
  <si>
    <t>Tahsin DEMİR</t>
  </si>
  <si>
    <t>Tahsin CENGİZ</t>
  </si>
  <si>
    <t>Abdulbaki BİLGİ</t>
  </si>
  <si>
    <t>Hosrof YAĞŞİ</t>
  </si>
  <si>
    <t>Metin ÖZYOLCU</t>
  </si>
  <si>
    <t>İsmet ÜSMEN</t>
  </si>
  <si>
    <t>Kemal NARİN</t>
  </si>
  <si>
    <t>Ali Rıza SARİ</t>
  </si>
  <si>
    <t>Mehmet AYBEK</t>
  </si>
  <si>
    <t>Mirze Mehmet KAYA</t>
  </si>
  <si>
    <t>Bayram BAŞBOĞA</t>
  </si>
  <si>
    <t>Medeni KOPMİŞ</t>
  </si>
  <si>
    <t>Süleyman DUVA</t>
  </si>
  <si>
    <t>Sedat HALLAÇ</t>
  </si>
  <si>
    <t>Mehmet AVCI</t>
  </si>
  <si>
    <t>Yılmaz BARIŞ</t>
  </si>
  <si>
    <t>Hasan ATASEVEN</t>
  </si>
  <si>
    <t>0538 5702305</t>
  </si>
  <si>
    <t>Cesim YILMAZ</t>
  </si>
  <si>
    <t>Necdet DİNÇ</t>
  </si>
  <si>
    <t>0536 4903876</t>
  </si>
  <si>
    <t>Ali İhsan TAŞ</t>
  </si>
  <si>
    <t>0535 8472686</t>
  </si>
  <si>
    <t>Ahmet DİLMAÇ</t>
  </si>
  <si>
    <t>İbrahim DURSUN</t>
  </si>
  <si>
    <t>Ferhat KARAMAN</t>
  </si>
  <si>
    <t>Şemsettin KAYA</t>
  </si>
  <si>
    <t>Ferit ALAN</t>
  </si>
  <si>
    <t>0535 8779250</t>
  </si>
  <si>
    <t>Mehmet Liyadin KAYA</t>
  </si>
  <si>
    <t>Sefa ÇELEBİ</t>
  </si>
  <si>
    <t>İdris ŞİRİN</t>
  </si>
  <si>
    <t>Mehmet Galip KARAKAYA</t>
  </si>
  <si>
    <t>Cesim YILDIZ</t>
  </si>
  <si>
    <t>İsak YAŞAR</t>
  </si>
  <si>
    <t>Mehmet Sadık YILDIZ</t>
  </si>
  <si>
    <t>Nurettin ÇELİK</t>
  </si>
  <si>
    <t>Eşref İNCİ</t>
  </si>
  <si>
    <t>Mustafa DEMİRDAĞ</t>
  </si>
  <si>
    <t>Eşref ÖĞÜRCE</t>
  </si>
  <si>
    <t>Faruk LAÇİN</t>
  </si>
  <si>
    <t>İlhan KILIÇ</t>
  </si>
  <si>
    <t>Abdurrahman ÇELİK</t>
  </si>
  <si>
    <t> 05379602666</t>
  </si>
  <si>
    <t>Ekrem YUCA</t>
  </si>
  <si>
    <t>Maşallah  AYAZ</t>
  </si>
  <si>
    <t>İhsan NARMAN</t>
  </si>
  <si>
    <t>Mehmet Şirin DEMİR</t>
  </si>
  <si>
    <t>M. Nuri  KILIÇ</t>
  </si>
  <si>
    <t>Cengiz KAHRAMAN</t>
  </si>
  <si>
    <t>PAŞA BATİR</t>
  </si>
  <si>
    <t>0536 3264990</t>
  </si>
  <si>
    <t>Seyfettin TEKDEMİR</t>
  </si>
  <si>
    <t>Savcı DALKILIÇ</t>
  </si>
  <si>
    <t>Himmet ÇALIKKILIÇ</t>
  </si>
  <si>
    <t xml:space="preserve"> 0533 3124320</t>
  </si>
  <si>
    <t>M.Şerif BİÇER</t>
  </si>
  <si>
    <t>Hakan TEKDEMİR</t>
  </si>
  <si>
    <t>0536 2694253</t>
  </si>
  <si>
    <t>Davut SÜRÜCÜ</t>
  </si>
  <si>
    <t>Cafer ÖZALP</t>
  </si>
  <si>
    <t>Sait KARAASLAN</t>
  </si>
  <si>
    <t>Mehmet GEMİ</t>
  </si>
  <si>
    <t>Şükrullah TURAN</t>
  </si>
  <si>
    <t>Enver YAŞAR</t>
  </si>
  <si>
    <t>0536 7112937</t>
  </si>
  <si>
    <t>Metin DENİZHAN</t>
  </si>
  <si>
    <t> 05362376321</t>
  </si>
  <si>
    <t>Besim TURACI</t>
  </si>
  <si>
    <t>İbrahim BAYAZIT</t>
  </si>
  <si>
    <t>0535 3604638</t>
  </si>
  <si>
    <t>Mehmet SAİT</t>
  </si>
  <si>
    <t>Aşık SEVER</t>
  </si>
  <si>
    <t>Harun ZENCİR</t>
  </si>
  <si>
    <t>Kasım AKBAY</t>
  </si>
  <si>
    <t>Cesim KARABULUT</t>
  </si>
  <si>
    <t>Nurettin ÜRTEKİN</t>
  </si>
  <si>
    <t>Tahsin BİLEN</t>
  </si>
  <si>
    <t>Fesih KELEŞ</t>
  </si>
  <si>
    <t>İdris DAĞ</t>
  </si>
  <si>
    <t xml:space="preserve">Telha KAYA </t>
  </si>
  <si>
    <t>0535 832 25 91</t>
  </si>
  <si>
    <t>Cevat İLHAN</t>
  </si>
  <si>
    <t>0538 470 22 67</t>
  </si>
  <si>
    <t>Tınaz BUCAK</t>
  </si>
  <si>
    <t>0534 722 07 34</t>
  </si>
  <si>
    <t>0534 770 88 65</t>
  </si>
  <si>
    <t>Mehmet KARATAŞ</t>
  </si>
  <si>
    <t>0538 743 60 54</t>
  </si>
  <si>
    <t>0535 725 68 36</t>
  </si>
  <si>
    <t>Hakkı DEMİR</t>
  </si>
  <si>
    <t>0546 440 52 35</t>
  </si>
  <si>
    <t>Hosrof BOĞA</t>
  </si>
  <si>
    <t>0537 411 47 96</t>
  </si>
  <si>
    <t>Nimet ÖZEN</t>
  </si>
  <si>
    <t>0536 880 38 15</t>
  </si>
  <si>
    <t>Vasvettin AYDIN</t>
  </si>
  <si>
    <t>Hasan KARAKAYA</t>
  </si>
  <si>
    <t>0535 862 29 64</t>
  </si>
  <si>
    <t>Hüsref ASLAN</t>
  </si>
  <si>
    <t>0530 463 83 35</t>
  </si>
  <si>
    <t>Aydın TAŞDEMİR</t>
  </si>
  <si>
    <t>0530 929 14 31</t>
  </si>
  <si>
    <t>Osman ARSLAN</t>
  </si>
  <si>
    <t>0537 817 36 52</t>
  </si>
  <si>
    <t>İlhan GÜNEY</t>
  </si>
  <si>
    <t>0538 827 21 37</t>
  </si>
  <si>
    <t>Burhan TAŞDEMİR</t>
  </si>
  <si>
    <t>0537 059 04 03</t>
  </si>
  <si>
    <t>Abdurrahman SAMANCI</t>
  </si>
  <si>
    <t>0535 774 80 25</t>
  </si>
  <si>
    <t>Behlül TAŞDEMİR</t>
  </si>
  <si>
    <t>0535 292 47 37</t>
  </si>
  <si>
    <t>Sabri IŞIK</t>
  </si>
  <si>
    <t>0536 634 76 56</t>
  </si>
  <si>
    <t>Hasan KARAHAN</t>
  </si>
  <si>
    <t>0537 517 52 69</t>
  </si>
  <si>
    <t>Murat DEMİRKIRAN</t>
  </si>
  <si>
    <t>0535 864 44 87</t>
  </si>
  <si>
    <t>Erbin HACIOĞLU</t>
  </si>
  <si>
    <t>0536 764 01 29</t>
  </si>
  <si>
    <t>Mehmet Sıddık KAYA</t>
  </si>
  <si>
    <t>0535 474 02 89</t>
  </si>
  <si>
    <t>Muhyettin  KÜRKÇÜ</t>
  </si>
  <si>
    <t>0536 823 17 10</t>
  </si>
  <si>
    <t>Turan YAŞAR</t>
  </si>
  <si>
    <t>0534 567 66 69</t>
  </si>
  <si>
    <t>Kemal ARTAN</t>
  </si>
  <si>
    <t>0536 289 79 24</t>
  </si>
  <si>
    <t>Abdulvahap KIZILASLAN</t>
  </si>
  <si>
    <t>0536 482 24 73</t>
  </si>
  <si>
    <t>Cemil YENİGÜN</t>
  </si>
  <si>
    <t>0535 296 31 24</t>
  </si>
  <si>
    <t xml:space="preserve">Fırat ASLAN </t>
  </si>
  <si>
    <t>0537 295 75 66</t>
  </si>
  <si>
    <t>Rıza ORTA</t>
  </si>
  <si>
    <t>0536 415 91 04</t>
  </si>
  <si>
    <t>Tekin TAŞDEMİR</t>
  </si>
  <si>
    <t>0553 531 09 68</t>
  </si>
  <si>
    <t>Ekrem TEKİN</t>
  </si>
  <si>
    <t>0537 817 41 60</t>
  </si>
  <si>
    <t>Erol ASLAN</t>
  </si>
  <si>
    <t>0535 565 22 96</t>
  </si>
  <si>
    <t>Behlül AYDEMİR</t>
  </si>
  <si>
    <t>0537 828 42 50</t>
  </si>
  <si>
    <t>Nimet AKTAŞ</t>
  </si>
  <si>
    <t>0537 685 19 82</t>
  </si>
  <si>
    <t>Şerif DEMİRKAYA</t>
  </si>
  <si>
    <t>0541 843 81 59</t>
  </si>
  <si>
    <t>Murat TAŞDEMİR</t>
  </si>
  <si>
    <t>0535 602 57 68</t>
  </si>
  <si>
    <t>Nevzat YILDIRIM</t>
  </si>
  <si>
    <t>0535 745 28 74</t>
  </si>
  <si>
    <t>Kemal ARSLAN</t>
  </si>
  <si>
    <t>0535 880 32 08</t>
  </si>
  <si>
    <t>Abdulhadi MERDAN</t>
  </si>
  <si>
    <t>0538 692 52 68</t>
  </si>
  <si>
    <t>Yasin POLAT</t>
  </si>
  <si>
    <t>0 530 6967045</t>
  </si>
  <si>
    <t>Celalettin KARATAŞ</t>
  </si>
  <si>
    <t>0542 638 27 44</t>
  </si>
  <si>
    <t>Remzi SOSA</t>
  </si>
  <si>
    <t>0535 493 29 07</t>
  </si>
  <si>
    <t>Mahmut DEMİR</t>
  </si>
  <si>
    <t>0544 363 48 63</t>
  </si>
  <si>
    <t>Kıyasettin ÇETİN</t>
  </si>
  <si>
    <t>0535 056 76 89</t>
  </si>
  <si>
    <t>Aziz CEYHAN</t>
  </si>
  <si>
    <t>0537 265 21 16</t>
  </si>
  <si>
    <t>Mehmet SAYAN</t>
  </si>
  <si>
    <t>0532 777 68 85</t>
  </si>
  <si>
    <t>Kazım ÖZMEN</t>
  </si>
  <si>
    <t>0536 261 27 85</t>
  </si>
  <si>
    <t>Abdullah KALBAŞI</t>
  </si>
  <si>
    <t>0536 318 96 51</t>
  </si>
  <si>
    <t>Firgani HACIOĞLU</t>
  </si>
  <si>
    <t>0542 462 17 57</t>
  </si>
  <si>
    <t>Tacettin ÖZTÜRK</t>
  </si>
  <si>
    <t>0535 594 05 99</t>
  </si>
  <si>
    <t>Adem ÇİFTÇİ</t>
  </si>
  <si>
    <t>0537 375 23 39</t>
  </si>
  <si>
    <t>Nevzat DEMİR</t>
  </si>
  <si>
    <t>0532 153 72 04</t>
  </si>
  <si>
    <t>Kadir ÇARNOĞA</t>
  </si>
  <si>
    <t>0537 441 42 16</t>
  </si>
  <si>
    <t>İsmet HARSAK</t>
  </si>
  <si>
    <t>0545 428 83 43</t>
  </si>
  <si>
    <t>İzzet ÖZTÜRK</t>
  </si>
  <si>
    <t>0532 601 58 30</t>
  </si>
  <si>
    <t>Cesim UĞUR</t>
  </si>
  <si>
    <t>0535 552 90 69</t>
  </si>
  <si>
    <t>Yunus TURAN</t>
  </si>
  <si>
    <t>0536 763 92 98</t>
  </si>
  <si>
    <t>Cevdet KAYA</t>
  </si>
  <si>
    <t>0533 059 05 44</t>
  </si>
  <si>
    <t>Fikret AYTEKİN</t>
  </si>
  <si>
    <t>Mehmet KAYAN</t>
  </si>
  <si>
    <t>Mehmet Sait AYDEMİR</t>
  </si>
  <si>
    <t>0537 281 12 68</t>
  </si>
  <si>
    <t xml:space="preserve"> 0536 699 23 78</t>
  </si>
  <si>
    <t>Celala SARITEKE</t>
  </si>
  <si>
    <t>0534 616 58 39</t>
  </si>
  <si>
    <t>Şahin ARSLAN</t>
  </si>
  <si>
    <t>0531 228 55 97</t>
  </si>
  <si>
    <t>Veli ŞAHİN</t>
  </si>
  <si>
    <t>0530 402 92 98</t>
  </si>
  <si>
    <t>Muhyettin YILDIRIM</t>
  </si>
  <si>
    <t>0530 849 87 77</t>
  </si>
  <si>
    <t>Eset ÖZDEMİR</t>
  </si>
  <si>
    <t>Letif ÖZKAYA</t>
  </si>
  <si>
    <t>0536 414 96 34</t>
  </si>
  <si>
    <t>Kerim KAYA</t>
  </si>
  <si>
    <t>0531 260 30 22</t>
  </si>
  <si>
    <t xml:space="preserve"> 0534 495 40 58</t>
  </si>
  <si>
    <t>Hüseyin KAYA</t>
  </si>
  <si>
    <t>Salih ÖZKARTAL</t>
  </si>
  <si>
    <t>0 543 510 96 02</t>
  </si>
  <si>
    <t>Seyfettin ÖZÇAKAR</t>
  </si>
  <si>
    <t>0537 416 23 89</t>
  </si>
  <si>
    <t>Servet DEMİREL</t>
  </si>
  <si>
    <t>0532 684 50 12</t>
  </si>
  <si>
    <t>Fırat ÖZTÜRK</t>
  </si>
  <si>
    <t>0541235 22 04</t>
  </si>
  <si>
    <t>Aydın YILMAZ</t>
  </si>
  <si>
    <t>0537 653 20 13</t>
  </si>
  <si>
    <t>Osman SOLMAZ</t>
  </si>
  <si>
    <t>0533 572 78 37</t>
  </si>
  <si>
    <t>Memet BALKOÇ</t>
  </si>
  <si>
    <t>0535 330 73 33</t>
  </si>
  <si>
    <t>Kemal KIS</t>
  </si>
  <si>
    <t>0533 577 60 84</t>
  </si>
  <si>
    <t>Halit KILIÇ</t>
  </si>
  <si>
    <t>0536 411 32 82</t>
  </si>
  <si>
    <t>Kazım DURGUT</t>
  </si>
  <si>
    <t>0533 436 78 87</t>
  </si>
  <si>
    <t>Yakup AYDIN</t>
  </si>
  <si>
    <t>0530 872 01 25</t>
  </si>
  <si>
    <t>Cengiz SAYAN</t>
  </si>
  <si>
    <t>0536 980 89 89</t>
  </si>
  <si>
    <t>Zeki KARDEMİR</t>
  </si>
  <si>
    <t>0533 511 00 26</t>
  </si>
  <si>
    <t>Talat CENGİZ</t>
  </si>
  <si>
    <t>0539 398 79 89</t>
  </si>
  <si>
    <t>Mustafa YAĞIR</t>
  </si>
  <si>
    <t>0536 207 99 08</t>
  </si>
  <si>
    <t>Süleyman ÖZYAŞAR</t>
  </si>
  <si>
    <t>0536 838 91 05</t>
  </si>
  <si>
    <t>Tamer ÖZTÜRK</t>
  </si>
  <si>
    <t>0533 022 73 46</t>
  </si>
  <si>
    <t>Medeni ÇEÇEN</t>
  </si>
  <si>
    <t>0541 772 77 63</t>
  </si>
  <si>
    <t>Şerif LAÇİN</t>
  </si>
  <si>
    <t>0532 685 84 86</t>
  </si>
  <si>
    <t>Memet ÖZMEN</t>
  </si>
  <si>
    <t>0545 375 97 11</t>
  </si>
  <si>
    <t>Ahmet PEKER</t>
  </si>
  <si>
    <t>0538 562 47 68</t>
  </si>
  <si>
    <t>Tahsin SANCAR</t>
  </si>
  <si>
    <t>0539 322 20 11</t>
  </si>
  <si>
    <t>Zeki ÇELİK</t>
  </si>
  <si>
    <t>0537 704 17 27</t>
  </si>
  <si>
    <t>Tekin ÇELİK</t>
  </si>
  <si>
    <t>0541 465 66 04</t>
  </si>
  <si>
    <t>0546 424 54 70</t>
  </si>
  <si>
    <t>Fehmi ÖZÇELİK</t>
  </si>
  <si>
    <t>0 534 720 96 04</t>
  </si>
  <si>
    <t>Abdullah BOZKURT</t>
  </si>
  <si>
    <t>0535 456 53 68</t>
  </si>
  <si>
    <t>Ramazan TAŞTAN</t>
  </si>
  <si>
    <t>0537 485 60.04</t>
  </si>
  <si>
    <t>Fadıl HASIRLI</t>
  </si>
  <si>
    <t>0535 500 14 43</t>
  </si>
  <si>
    <t>Emirşah DEMİR</t>
  </si>
  <si>
    <t>0537 412 06 40</t>
  </si>
  <si>
    <t>Halim DUMAN</t>
  </si>
  <si>
    <t>0544 493 82 37</t>
  </si>
  <si>
    <t>Sebahattin ATAÇ</t>
  </si>
  <si>
    <t>0532 202 98 96</t>
  </si>
  <si>
    <t>Muzaffer KARTAL</t>
  </si>
  <si>
    <t>0538 368 58 60</t>
  </si>
  <si>
    <t>Vahyettin ACAR</t>
  </si>
  <si>
    <t>0535 509 78 74</t>
  </si>
  <si>
    <t>Fehim ŞENGÜL</t>
  </si>
  <si>
    <t>0537 441 42 14</t>
  </si>
  <si>
    <t>Fesih YILDIRIM</t>
  </si>
  <si>
    <t>0545 711 52 79</t>
  </si>
  <si>
    <t xml:space="preserve">Muhtar İletişim Bilgisi </t>
  </si>
  <si>
    <t>İle Uzaklığı  Km</t>
  </si>
  <si>
    <t>İlçeye Uzaklığı Km</t>
  </si>
  <si>
    <t>Kilit Parke Taşı Durumu</t>
  </si>
  <si>
    <t>Derslik Sayısı</t>
  </si>
  <si>
    <t>Okul Lojman Durumu</t>
  </si>
  <si>
    <t>Aile Sağlık Merkezi</t>
  </si>
  <si>
    <t>Köy Genel Bilgileri</t>
  </si>
  <si>
    <t>Köy Bina Bilgileri</t>
  </si>
  <si>
    <t>Klorlama Cihazı</t>
  </si>
  <si>
    <t>İçme Suyu ve Fosseptik Durumu</t>
  </si>
  <si>
    <t>Mera ve Hayvan Sayısı Bilgileri</t>
  </si>
  <si>
    <t>İletişim Bilgileri</t>
  </si>
  <si>
    <t>Muhtar Bilgileri</t>
  </si>
  <si>
    <t>Köyün Nüfusu</t>
  </si>
  <si>
    <r>
      <t xml:space="preserve">                       </t>
    </r>
    <r>
      <rPr>
        <b/>
        <u/>
        <sz val="30"/>
        <color rgb="FFD7B445"/>
        <rFont val="Arial Nova Cond"/>
        <family val="2"/>
        <charset val="162"/>
      </rPr>
      <t>AGRI İL ÖZEL İDARESİ BİLGİ İSLEM MÜDÜRLÜGÜ</t>
    </r>
    <r>
      <rPr>
        <b/>
        <sz val="30"/>
        <color rgb="FFD7B445"/>
        <rFont val="Arial Nova Cond"/>
        <family val="2"/>
        <charset val="162"/>
      </rPr>
      <t xml:space="preserve"> 
                                              </t>
    </r>
    <r>
      <rPr>
        <b/>
        <u/>
        <sz val="30"/>
        <color rgb="FFD7B445"/>
        <rFont val="Arial Nova Cond"/>
        <family val="2"/>
        <charset val="162"/>
      </rPr>
      <t>KÖY BİLGİ SİSTEMİ</t>
    </r>
  </si>
  <si>
    <t>çukurçayır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</si>
</sst>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[Red]#,##0.00"/>
  </numFmts>
  <fonts count="37" x14ac:knownFonts="1">
    <font>
      <sz val="11"/>
      <color theme="1"/>
      <name val="Calibri"/>
      <family val="2"/>
      <scheme val="minor"/>
    </font>
    <font>
      <b/>
      <sz val="10"/>
      <name val="Arial"/>
      <family val="2"/>
      <charset val="162"/>
    </font>
    <font>
      <sz val="10"/>
      <color indexed="59"/>
      <name val="Arial TUR"/>
      <family val="2"/>
      <charset val="162"/>
    </font>
    <font>
      <sz val="10"/>
      <name val="Arial TUR"/>
      <family val="2"/>
      <charset val="162"/>
    </font>
    <font>
      <sz val="12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1"/>
      <name val="Arial"/>
      <family val="2"/>
      <charset val="162"/>
    </font>
    <font>
      <b/>
      <sz val="10"/>
      <color rgb="FF393939"/>
      <name val="Arial"/>
      <family val="2"/>
      <charset val="162"/>
    </font>
    <font>
      <sz val="11"/>
      <color theme="1"/>
      <name val="Arial"/>
      <family val="2"/>
      <charset val="162"/>
    </font>
    <font>
      <sz val="10"/>
      <color indexed="59"/>
      <name val="Arial"/>
      <family val="2"/>
      <charset val="162"/>
    </font>
    <font>
      <sz val="10"/>
      <color rgb="FF393939"/>
      <name val="Arial"/>
      <family val="2"/>
      <charset val="162"/>
    </font>
    <font>
      <sz val="10"/>
      <name val="Arial"/>
      <family val="2"/>
      <charset val="162"/>
    </font>
    <font>
      <sz val="20"/>
      <color theme="1"/>
      <name val="Calibri"/>
      <family val="2"/>
      <scheme val="minor"/>
    </font>
    <font>
      <sz val="11"/>
      <color theme="1"/>
      <name val="Arial"/>
    </font>
    <font>
      <b/>
      <sz val="10"/>
      <color rgb="FF393939"/>
      <name val="Arial"/>
    </font>
    <font>
      <sz val="11"/>
      <color rgb="FF006E8C"/>
      <name val="Arial"/>
      <family val="2"/>
      <charset val="162"/>
    </font>
    <font>
      <sz val="11"/>
      <color rgb="FF006885"/>
      <name val="Arial"/>
      <family val="2"/>
      <charset val="162"/>
    </font>
    <font>
      <sz val="11"/>
      <color rgb="FF007494"/>
      <name val="Arial"/>
      <family val="2"/>
      <charset val="162"/>
    </font>
    <font>
      <sz val="10.45"/>
      <color rgb="FF006E8C"/>
      <name val="Arial"/>
      <family val="2"/>
      <charset val="162"/>
    </font>
    <font>
      <sz val="10.45"/>
      <color rgb="FF007494"/>
      <name val="Arial"/>
      <family val="2"/>
      <charset val="162"/>
    </font>
    <font>
      <sz val="10.45"/>
      <color rgb="FF006885"/>
      <name val="Arial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charset val="162"/>
      <scheme val="minor"/>
    </font>
    <font>
      <b/>
      <sz val="15"/>
      <color rgb="FFD7B445"/>
      <name val="Calibri"/>
      <family val="2"/>
      <scheme val="minor"/>
    </font>
    <font>
      <b/>
      <sz val="30"/>
      <color rgb="FFD7B445"/>
      <name val="Arial Nova Cond"/>
      <family val="2"/>
      <charset val="162"/>
    </font>
    <font>
      <sz val="30"/>
      <color rgb="FFD7B445"/>
      <name val="Arial Nova Cond"/>
      <family val="2"/>
      <charset val="162"/>
    </font>
    <font>
      <b/>
      <sz val="15"/>
      <color rgb="FFD7B445"/>
      <name val="Arial Nova Cond"/>
      <family val="2"/>
      <charset val="162"/>
    </font>
    <font>
      <b/>
      <sz val="10"/>
      <color theme="8" tint="-0.499984740745262"/>
      <name val="Arial"/>
      <family val="2"/>
      <charset val="162"/>
    </font>
    <font>
      <b/>
      <sz val="11"/>
      <color theme="8" tint="-0.499984740745262"/>
      <name val="Arial"/>
      <family val="2"/>
      <charset val="162"/>
    </font>
    <font>
      <b/>
      <sz val="11"/>
      <color theme="8" tint="-0.499984740745262"/>
      <name val="Calibri"/>
      <family val="2"/>
      <scheme val="minor"/>
    </font>
    <font>
      <b/>
      <sz val="15"/>
      <color theme="8" tint="-0.499984740745262"/>
      <name val="Calibri"/>
      <family val="2"/>
      <scheme val="minor"/>
    </font>
    <font>
      <b/>
      <u/>
      <sz val="15"/>
      <color rgb="FFD7B445"/>
      <name val="Arial Nova Cond"/>
      <family val="2"/>
      <charset val="162"/>
    </font>
    <font>
      <b/>
      <sz val="12"/>
      <color rgb="FFD7B445"/>
      <name val="Arial Nova Cond"/>
      <family val="2"/>
      <charset val="162"/>
    </font>
    <font>
      <b/>
      <u/>
      <sz val="30"/>
      <color rgb="FFD7B445"/>
      <name val="Arial Nova Cond"/>
      <family val="2"/>
      <charset val="16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0F6FC"/>
        <bgColor indexed="64"/>
      </patternFill>
    </fill>
    <fill>
      <patternFill patternType="solid">
        <fgColor rgb="FFEBF9FD"/>
        <bgColor indexed="64"/>
      </patternFill>
    </fill>
    <fill>
      <patternFill patternType="solid">
        <fgColor rgb="FFD7F4F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D7B445"/>
        <bgColor indexed="64"/>
      </patternFill>
    </fill>
    <fill>
      <patternFill patternType="solid">
        <fgColor theme="8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double">
        <color theme="9" tint="-0.24994659260841701"/>
      </bottom>
      <diagonal/>
    </border>
    <border>
      <left style="double">
        <color rgb="FFD7B445"/>
      </left>
      <right style="double">
        <color rgb="FFD7B445"/>
      </right>
      <top style="double">
        <color rgb="FFD7B445"/>
      </top>
      <bottom style="double">
        <color rgb="FFD7B445"/>
      </bottom>
      <diagonal/>
    </border>
    <border>
      <left style="double">
        <color rgb="FFD4AF37"/>
      </left>
      <right style="double">
        <color rgb="FFD4AF37"/>
      </right>
      <top style="double">
        <color rgb="FFD4AF37"/>
      </top>
      <bottom style="double">
        <color rgb="FFD4AF37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wrapText="1"/>
    </xf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0" fillId="2" borderId="0" xfId="0" applyFill="1"/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0" fillId="0" borderId="2" xfId="0" applyBorder="1" applyAlignment="1"/>
    <xf numFmtId="0" fontId="0" fillId="0" borderId="0" xfId="0" applyAlignment="1"/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4" borderId="0" xfId="0" applyFont="1" applyFill="1" applyAlignment="1">
      <alignment vertical="top" wrapText="1"/>
    </xf>
    <xf numFmtId="0" fontId="18" fillId="4" borderId="11" xfId="0" applyFont="1" applyFill="1" applyBorder="1" applyAlignment="1">
      <alignment vertical="top" wrapText="1"/>
    </xf>
    <xf numFmtId="0" fontId="19" fillId="5" borderId="0" xfId="0" applyFont="1" applyFill="1" applyAlignment="1">
      <alignment vertical="top" wrapText="1"/>
    </xf>
    <xf numFmtId="0" fontId="19" fillId="5" borderId="11" xfId="0" applyFont="1" applyFill="1" applyBorder="1" applyAlignment="1">
      <alignment vertical="top" wrapText="1"/>
    </xf>
    <xf numFmtId="0" fontId="18" fillId="4" borderId="0" xfId="0" applyFont="1" applyFill="1" applyBorder="1" applyAlignment="1">
      <alignment vertical="top" wrapText="1"/>
    </xf>
    <xf numFmtId="0" fontId="20" fillId="6" borderId="11" xfId="0" applyFont="1" applyFill="1" applyBorder="1" applyAlignment="1">
      <alignment vertical="top" wrapText="1"/>
    </xf>
    <xf numFmtId="0" fontId="8" fillId="2" borderId="4" xfId="0" applyFont="1" applyFill="1" applyBorder="1" applyAlignment="1">
      <alignment horizontal="center" vertical="center"/>
    </xf>
    <xf numFmtId="0" fontId="21" fillId="0" borderId="0" xfId="0" applyFont="1"/>
    <xf numFmtId="0" fontId="0" fillId="7" borderId="0" xfId="0" applyFill="1"/>
    <xf numFmtId="0" fontId="22" fillId="0" borderId="0" xfId="0" applyFont="1"/>
    <xf numFmtId="0" fontId="22" fillId="7" borderId="0" xfId="0" applyFont="1" applyFill="1"/>
    <xf numFmtId="0" fontId="24" fillId="0" borderId="0" xfId="0" applyFont="1"/>
    <xf numFmtId="0" fontId="25" fillId="7" borderId="12" xfId="0" applyFont="1" applyFill="1" applyBorder="1" applyAlignment="1">
      <alignment horizontal="center" vertical="center"/>
    </xf>
    <xf numFmtId="0" fontId="25" fillId="8" borderId="12" xfId="0" applyFont="1" applyFill="1" applyBorder="1" applyAlignment="1">
      <alignment horizontal="center" vertical="center"/>
    </xf>
    <xf numFmtId="0" fontId="22" fillId="9" borderId="0" xfId="0" applyFont="1" applyFill="1"/>
    <xf numFmtId="0" fontId="26" fillId="0" borderId="0" xfId="0" applyFont="1"/>
    <xf numFmtId="0" fontId="12" fillId="3" borderId="0" xfId="0" applyFont="1" applyFill="1" applyAlignment="1">
      <alignment horizontal="center" vertical="center"/>
    </xf>
    <xf numFmtId="0" fontId="0" fillId="3" borderId="0" xfId="0" applyFill="1" applyAlignment="1"/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0" fillId="0" borderId="5" xfId="0" applyBorder="1"/>
    <xf numFmtId="0" fontId="0" fillId="0" borderId="3" xfId="0" applyBorder="1"/>
    <xf numFmtId="0" fontId="0" fillId="0" borderId="7" xfId="0" applyBorder="1" applyAlignment="1"/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3" xfId="0" applyFont="1" applyBorder="1"/>
    <xf numFmtId="0" fontId="0" fillId="0" borderId="6" xfId="0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0" fillId="0" borderId="5" xfId="0" applyBorder="1" applyAlignment="1"/>
    <xf numFmtId="0" fontId="0" fillId="0" borderId="3" xfId="0" applyBorder="1" applyAlignment="1"/>
    <xf numFmtId="0" fontId="22" fillId="10" borderId="0" xfId="0" applyFont="1" applyFill="1"/>
    <xf numFmtId="0" fontId="24" fillId="10" borderId="0" xfId="0" applyFont="1" applyFill="1"/>
    <xf numFmtId="0" fontId="26" fillId="10" borderId="0" xfId="0" applyFont="1" applyFill="1"/>
    <xf numFmtId="0" fontId="26" fillId="10" borderId="0" xfId="0" applyFont="1" applyFill="1" applyBorder="1" applyAlignment="1">
      <alignment horizontal="center" vertical="center"/>
    </xf>
    <xf numFmtId="0" fontId="27" fillId="10" borderId="0" xfId="0" applyFont="1" applyFill="1" applyBorder="1" applyAlignment="1">
      <alignment horizontal="left" vertical="center" wrapText="1"/>
    </xf>
    <xf numFmtId="0" fontId="28" fillId="10" borderId="0" xfId="0" applyFont="1" applyFill="1" applyBorder="1" applyAlignment="1">
      <alignment horizontal="left" vertical="center"/>
    </xf>
    <xf numFmtId="0" fontId="30" fillId="10" borderId="0" xfId="0" applyFont="1" applyFill="1" applyBorder="1" applyAlignment="1">
      <alignment horizontal="center" vertical="center" wrapText="1"/>
    </xf>
    <xf numFmtId="0" fontId="31" fillId="10" borderId="0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horizontal="center" vertical="center"/>
    </xf>
    <xf numFmtId="0" fontId="31" fillId="10" borderId="0" xfId="0" applyFont="1" applyFill="1" applyBorder="1" applyAlignment="1">
      <alignment horizontal="center" vertical="center"/>
    </xf>
    <xf numFmtId="0" fontId="32" fillId="10" borderId="0" xfId="0" applyFont="1" applyFill="1" applyBorder="1" applyAlignment="1">
      <alignment horizontal="center" vertical="center" wrapText="1"/>
    </xf>
    <xf numFmtId="0" fontId="33" fillId="10" borderId="0" xfId="0" applyFont="1" applyFill="1" applyBorder="1" applyAlignment="1">
      <alignment horizontal="center" vertical="center"/>
    </xf>
    <xf numFmtId="0" fontId="33" fillId="10" borderId="0" xfId="0" applyFont="1" applyFill="1" applyBorder="1"/>
    <xf numFmtId="0" fontId="35" fillId="10" borderId="0" xfId="0" applyFont="1" applyFill="1"/>
    <xf numFmtId="0" fontId="23" fillId="10" borderId="0" xfId="0" applyFont="1" applyFill="1"/>
    <xf numFmtId="0" fontId="21" fillId="10" borderId="0" xfId="0" applyFont="1" applyFill="1" applyAlignment="1">
      <alignment horizontal="left"/>
    </xf>
    <xf numFmtId="0" fontId="21" fillId="10" borderId="0" xfId="0" applyFont="1" applyFill="1"/>
    <xf numFmtId="0" fontId="22" fillId="10" borderId="0" xfId="0" applyFont="1" applyFill="1" applyAlignment="1">
      <alignment horizontal="left"/>
    </xf>
    <xf numFmtId="0" fontId="34" fillId="10" borderId="13" xfId="0" applyFont="1" applyFill="1" applyBorder="1" applyAlignment="1">
      <alignment horizontal="center" vertical="center" textRotation="180"/>
    </xf>
    <xf numFmtId="0" fontId="35" fillId="10" borderId="13" xfId="0" applyFont="1" applyFill="1" applyBorder="1" applyAlignment="1">
      <alignment horizontal="center" vertical="center"/>
    </xf>
    <xf numFmtId="0" fontId="34" fillId="10" borderId="13" xfId="0" applyFont="1" applyFill="1" applyBorder="1" applyAlignment="1">
      <alignment textRotation="180"/>
    </xf>
    <xf numFmtId="0" fontId="35" fillId="10" borderId="13" xfId="0" applyFont="1" applyFill="1" applyBorder="1" applyAlignment="1">
      <alignment horizontal="center" vertical="center"/>
    </xf>
    <xf numFmtId="0" fontId="29" fillId="10" borderId="14" xfId="0" applyFont="1" applyFill="1" applyBorder="1" applyAlignment="1">
      <alignment horizontal="center" vertical="center" wrapText="1"/>
    </xf>
    <xf numFmtId="0" fontId="29" fillId="10" borderId="14" xfId="0" applyFont="1" applyFill="1" applyBorder="1" applyAlignment="1">
      <alignment horizontal="center" vertical="center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393939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;[Red]#,##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#,##0.00;[Red]#,##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59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59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59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393939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Medium9">
    <tableStyle name="Tablo Stili 1" pivot="0" count="0"/>
  </tableStyles>
  <colors>
    <mruColors>
      <color rgb="FFD4AF37"/>
      <color rgb="FFD7B445"/>
      <color rgb="FFFFD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1/relationships/webextension" Target="../webextensions/webextens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4</xdr:row>
      <xdr:rowOff>171450</xdr:rowOff>
    </xdr:from>
    <xdr:to>
      <xdr:col>3</xdr:col>
      <xdr:colOff>390525</xdr:colOff>
      <xdr:row>4</xdr:row>
      <xdr:rowOff>419100</xdr:rowOff>
    </xdr:to>
    <xdr:sp macro="" textlink="">
      <xdr:nvSpPr>
        <xdr:cNvPr id="2" name="Sağ Ok 1"/>
        <xdr:cNvSpPr/>
      </xdr:nvSpPr>
      <xdr:spPr>
        <a:xfrm rot="10800000">
          <a:off x="1800225" y="1800225"/>
          <a:ext cx="304800" cy="247650"/>
        </a:xfrm>
        <a:prstGeom prst="rightArrow">
          <a:avLst/>
        </a:prstGeom>
        <a:solidFill>
          <a:srgbClr val="D7B445"/>
        </a:solidFill>
        <a:ln>
          <a:solidFill>
            <a:srgbClr val="00206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>
            <a:solidFill>
              <a:srgbClr val="D4AF37"/>
            </a:solidFill>
          </a:endParaRPr>
        </a:p>
      </xdr:txBody>
    </xdr:sp>
    <xdr:clientData/>
  </xdr:twoCellAnchor>
  <xdr:twoCellAnchor>
    <xdr:from>
      <xdr:col>5</xdr:col>
      <xdr:colOff>390525</xdr:colOff>
      <xdr:row>4</xdr:row>
      <xdr:rowOff>285748</xdr:rowOff>
    </xdr:from>
    <xdr:to>
      <xdr:col>8</xdr:col>
      <xdr:colOff>1304925</xdr:colOff>
      <xdr:row>5</xdr:row>
      <xdr:rowOff>200024</xdr:rowOff>
    </xdr:to>
    <xdr:sp macro="" textlink="">
      <xdr:nvSpPr>
        <xdr:cNvPr id="3" name="Metin kutusu 2"/>
        <xdr:cNvSpPr txBox="1"/>
      </xdr:nvSpPr>
      <xdr:spPr>
        <a:xfrm>
          <a:off x="3952875" y="1914523"/>
          <a:ext cx="4067175" cy="476251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500" b="1" u="sng">
              <a:solidFill>
                <a:srgbClr val="D4AF37"/>
              </a:solidFill>
              <a:latin typeface="Arial Nova Cond" panose="020B0506020202020204" pitchFamily="34" charset="0"/>
            </a:rPr>
            <a:t>KÖY BİLGİ KARTI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2</xdr:col>
      <xdr:colOff>1533525</xdr:colOff>
      <xdr:row>1</xdr:row>
      <xdr:rowOff>704850</xdr:rowOff>
    </xdr:to>
    <xdr:sp macro="" textlink="">
      <xdr:nvSpPr>
        <xdr:cNvPr id="5" name="Dikdörtgen 4"/>
        <xdr:cNvSpPr/>
      </xdr:nvSpPr>
      <xdr:spPr>
        <a:xfrm>
          <a:off x="514350" y="266700"/>
          <a:ext cx="1543050" cy="628650"/>
        </a:xfrm>
        <a:prstGeom prst="rect">
          <a:avLst/>
        </a:prstGeom>
        <a:solidFill>
          <a:schemeClr val="accent5">
            <a:lumMod val="50000"/>
          </a:schemeClr>
        </a:solidFill>
        <a:ln w="25400" cmpd="dbl">
          <a:solidFill>
            <a:srgbClr val="D7B445"/>
          </a:solidFill>
          <a:prstDash val="solid"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 editAs="oneCell">
    <xdr:from>
      <xdr:col>2</xdr:col>
      <xdr:colOff>257175</xdr:colOff>
      <xdr:row>1</xdr:row>
      <xdr:rowOff>95251</xdr:rowOff>
    </xdr:from>
    <xdr:to>
      <xdr:col>2</xdr:col>
      <xdr:colOff>1428750</xdr:colOff>
      <xdr:row>1</xdr:row>
      <xdr:rowOff>666751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5751"/>
          <a:ext cx="1171575" cy="57150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419099</xdr:colOff>
      <xdr:row>3</xdr:row>
      <xdr:rowOff>352424</xdr:rowOff>
    </xdr:from>
    <xdr:ext cx="2324101" cy="771525"/>
    <xdr:sp macro="" textlink="">
      <xdr:nvSpPr>
        <xdr:cNvPr id="7" name="Metin kutusu 6"/>
        <xdr:cNvSpPr txBox="1"/>
      </xdr:nvSpPr>
      <xdr:spPr>
        <a:xfrm>
          <a:off x="2495549" y="1571624"/>
          <a:ext cx="2324101" cy="771525"/>
        </a:xfrm>
        <a:prstGeom prst="rect">
          <a:avLst/>
        </a:prstGeom>
        <a:solidFill>
          <a:schemeClr val="accent5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r-TR" sz="1300" b="1" i="1" u="sng">
              <a:solidFill>
                <a:srgbClr val="D4AF37"/>
              </a:solidFill>
            </a:rPr>
            <a:t>Aratmak</a:t>
          </a:r>
          <a:r>
            <a:rPr lang="tr-TR" sz="1300" b="1" i="1" u="sng" baseline="0">
              <a:solidFill>
                <a:srgbClr val="D4AF37"/>
              </a:solidFill>
            </a:rPr>
            <a:t> istediğiniz köyün adını</a:t>
          </a:r>
        </a:p>
        <a:p>
          <a:r>
            <a:rPr lang="tr-TR" sz="1300" b="1" i="1" u="sng" baseline="0">
              <a:solidFill>
                <a:srgbClr val="D4AF37"/>
              </a:solidFill>
            </a:rPr>
            <a:t>yan taraftaki hücreye yazınız ve </a:t>
          </a:r>
        </a:p>
        <a:p>
          <a:r>
            <a:rPr lang="tr-TR" sz="1300" b="1" i="1" u="sng" baseline="0">
              <a:solidFill>
                <a:srgbClr val="D4AF37"/>
              </a:solidFill>
            </a:rPr>
            <a:t>ardından ENTER tuşuna basınız.</a:t>
          </a:r>
          <a:endParaRPr lang="tr-TR" sz="1300" b="1" i="1" u="sng">
            <a:solidFill>
              <a:srgbClr val="D4AF37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76200</xdr:rowOff>
    </xdr:from>
    <xdr:to>
      <xdr:col>19</xdr:col>
      <xdr:colOff>552449</xdr:colOff>
      <xdr:row>31</xdr:row>
      <xdr:rowOff>76200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3" name="Uygulama 2"/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3" name="Uygulama 2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tables/table1.xml><?xml version="1.0" encoding="utf-8"?>
<table xmlns="http://schemas.openxmlformats.org/spreadsheetml/2006/main" id="2" name="Tablo2" displayName="Tablo2" ref="B2:AB565" totalsRowShown="0" headerRowDxfId="29" dataDxfId="28" tableBorderDxfId="27">
  <autoFilter ref="B2:AB565"/>
  <tableColumns count="27">
    <tableColumn id="24" name="Köyün Adı" dataDxfId="26"/>
    <tableColumn id="1" name="İlçesi" dataDxfId="25"/>
    <tableColumn id="2" name="Köyün Adı2" dataDxfId="24"/>
    <tableColumn id="3" name="Nüfusu " dataDxfId="23"/>
    <tableColumn id="4" name="Hane Sayısı" dataDxfId="22"/>
    <tableColumn id="5" name="İle Uzaklığı km." dataDxfId="21"/>
    <tableColumn id="6" name="İlçeye Uzaklığı km." dataDxfId="20"/>
    <tableColumn id="7" name="Yol Durumu" dataDxfId="19"/>
    <tableColumn id="8" name="Kilit Parke Taşı Durumu m2" dataDxfId="18"/>
    <tableColumn id="9" name="Okul" dataDxfId="17"/>
    <tableColumn id="10" name="Derslik _x000a_Sayısı" dataDxfId="16"/>
    <tableColumn id="11" name="Okul Lojman _x000a_Durumu" dataDxfId="15">
      <calculatedColumnFormula>SUM(K3:L3)</calculatedColumnFormula>
    </tableColumn>
    <tableColumn id="12" name="Cami" dataDxfId="14"/>
    <tableColumn id="13" name="ASM" dataDxfId="13"/>
    <tableColumn id="14" name="Taziye Evi" dataDxfId="12"/>
    <tableColumn id="15" name="İçme Suyu Durumu" dataDxfId="11"/>
    <tableColumn id="16" name="İçme Suyu Depo Durumu" dataDxfId="10"/>
    <tableColumn id="17" name="Klorlama Cihaz Durumu" dataDxfId="9"/>
    <tableColumn id="18" name="Kanalizasyon Durumu" dataDxfId="8"/>
    <tableColumn id="19" name="Fosseptik Durumu" dataDxfId="7"/>
    <tableColumn id="20" name="Sulama Suyu Durumu" dataDxfId="6"/>
    <tableColumn id="25" name="Mera Sayısı" dataDxfId="5"/>
    <tableColumn id="21" name="Mera M2" dataDxfId="4"/>
    <tableColumn id="22" name="Büyükbaş Hayvan Sayısı" dataDxfId="3"/>
    <tableColumn id="23" name="Küçükbaş Hayvan Sayısı" dataDxfId="2"/>
    <tableColumn id="26" name="Muhtar Adı" dataDxfId="1"/>
    <tableColumn id="27" name="İletişim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webextension1.xml><?xml version="1.0" encoding="utf-8"?>
<we:webextension xmlns:we="http://schemas.microsoft.com/office/webextensions/webextension/2010/11" id="{C644C987-42F8-4499-AE0C-E37E5E9E233D}">
  <we:reference id="wa102957661" version="1.4.0.0" store="tr-TR" storeType="OMEX"/>
  <we:alternateReferences/>
  <we:properties>
    <we:property name="mapType" value="&quot;aerial&quot;"/>
    <we:property name="pointType" value="&quot;pie&quot;"/>
    <we:property name="color" value="[&quot;#00b4FF&quot;,&quot;#cc3300&quot;,&quot;#999900&quot;,&quot;#3366ff&quot;,&quot;#990055&quot;,&quot;#336633&quot;,&quot;#5500cc&quot;,&quot;#ff8c1a&quot;,&quot;#e60073&quot;,&quot;#666600&quot;,&quot;#0000ff&quot;,&quot;#996633&quot;,&quot;#00b386&quot;,&quot;#9900cc&quot;,&quot;#008000&quot;,&quot;#006699&quot;,&quot;#cc6600&quot;,&quot;#660080&quot;,&quot;#663300&quot;,&quot;#00a3a3&quot;,&quot;#990000&quot;,&quot;#FF0000&quot;,&quot;#FFA500&quot;,&quot;#FFFF00&quot;,&quot;#D4A017&quot;,&quot;#C0C0C0&quot;,&quot;#8C7853&quot;]"/>
    <we:property name="filters" value="[]"/>
    <we:property name="showLegend" value="&quot;show&quot;"/>
  </we:properties>
  <we:bindings>
    <we:binding id="Locations" type="matrix" appref="{4D76FBAC-925A-46F4-B884-1CEE879F6C89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0"/>
  <sheetViews>
    <sheetView tabSelected="1" workbookViewId="0">
      <selection activeCell="C6" sqref="C6"/>
    </sheetView>
  </sheetViews>
  <sheetFormatPr defaultRowHeight="15" x14ac:dyDescent="0.25"/>
  <cols>
    <col min="1" max="1" width="6.85546875" style="76" customWidth="1"/>
    <col min="2" max="2" width="1" style="76" customWidth="1"/>
    <col min="3" max="3" width="23.28515625" style="76" bestFit="1" customWidth="1"/>
    <col min="4" max="4" width="8.28515625" style="76" bestFit="1" customWidth="1"/>
    <col min="5" max="5" width="20.7109375" style="76" bestFit="1" customWidth="1"/>
    <col min="6" max="6" width="15.140625" style="76" bestFit="1" customWidth="1"/>
    <col min="7" max="7" width="24.42578125" style="76" bestFit="1" customWidth="1"/>
    <col min="8" max="8" width="18.85546875" style="76" bestFit="1" customWidth="1"/>
    <col min="9" max="9" width="26.28515625" style="76" bestFit="1" customWidth="1"/>
    <col min="10" max="10" width="10" style="76" bestFit="1" customWidth="1"/>
    <col min="11" max="11" width="15.85546875" style="76" bestFit="1" customWidth="1"/>
    <col min="12" max="12" width="15.140625" style="76" bestFit="1" customWidth="1"/>
    <col min="13" max="13" width="5.7109375" style="76" bestFit="1" customWidth="1"/>
    <col min="14" max="14" width="5.140625" style="76" bestFit="1" customWidth="1"/>
    <col min="15" max="15" width="10.28515625" style="76" bestFit="1" customWidth="1"/>
    <col min="16" max="16" width="18.5703125" style="76" bestFit="1" customWidth="1"/>
    <col min="17" max="17" width="24" style="76" bestFit="1" customWidth="1"/>
    <col min="18" max="18" width="23.140625" style="76" bestFit="1" customWidth="1"/>
    <col min="19" max="19" width="21.140625" style="76" bestFit="1" customWidth="1"/>
    <col min="20" max="20" width="17.42578125" style="76" bestFit="1" customWidth="1"/>
    <col min="21" max="21" width="11.5703125" style="76" bestFit="1" customWidth="1"/>
    <col min="22" max="22" width="16.28515625" style="76" bestFit="1" customWidth="1"/>
    <col min="23" max="24" width="23.42578125" style="76" bestFit="1" customWidth="1"/>
    <col min="25" max="25" width="23.28515625" style="76" bestFit="1" customWidth="1"/>
    <col min="26" max="26" width="20.85546875" style="76" bestFit="1" customWidth="1"/>
    <col min="27" max="16384" width="9.140625" style="76"/>
  </cols>
  <sheetData>
    <row r="1" spans="1:26" x14ac:dyDescent="0.25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66" customHeight="1" thickBot="1" x14ac:dyDescent="0.3">
      <c r="A2" s="110" t="s">
        <v>1906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78" customFormat="1" ht="15" customHeight="1" thickTop="1" thickBot="1" x14ac:dyDescent="0.35">
      <c r="A3" s="107"/>
      <c r="B3" s="107"/>
      <c r="C3" s="128" t="s">
        <v>570</v>
      </c>
      <c r="D3" s="112" t="s">
        <v>910</v>
      </c>
      <c r="E3" s="112" t="s">
        <v>909</v>
      </c>
      <c r="F3" s="112" t="s">
        <v>911</v>
      </c>
      <c r="G3" s="112" t="s">
        <v>912</v>
      </c>
      <c r="H3" s="112" t="s">
        <v>571</v>
      </c>
      <c r="I3" s="112" t="s">
        <v>913</v>
      </c>
      <c r="J3" s="112" t="s">
        <v>568</v>
      </c>
      <c r="K3" s="112" t="s">
        <v>1021</v>
      </c>
      <c r="L3" s="112" t="s">
        <v>1022</v>
      </c>
      <c r="M3" s="112" t="s">
        <v>567</v>
      </c>
      <c r="N3" s="112" t="s">
        <v>555</v>
      </c>
      <c r="O3" s="112" t="s">
        <v>566</v>
      </c>
      <c r="P3" s="112" t="s">
        <v>560</v>
      </c>
      <c r="Q3" s="112" t="s">
        <v>561</v>
      </c>
      <c r="R3" s="112" t="s">
        <v>562</v>
      </c>
      <c r="S3" s="112" t="s">
        <v>563</v>
      </c>
      <c r="T3" s="112" t="s">
        <v>564</v>
      </c>
      <c r="U3" s="112" t="s">
        <v>1023</v>
      </c>
      <c r="V3" s="112" t="s">
        <v>1030</v>
      </c>
      <c r="W3" s="112" t="s">
        <v>572</v>
      </c>
      <c r="X3" s="112" t="s">
        <v>573</v>
      </c>
      <c r="Y3" s="112" t="s">
        <v>1033</v>
      </c>
      <c r="Z3" s="112" t="s">
        <v>1891</v>
      </c>
    </row>
    <row r="4" spans="1:26" s="82" customFormat="1" ht="32.25" customHeight="1" thickTop="1" thickBot="1" x14ac:dyDescent="0.35">
      <c r="A4" s="108"/>
      <c r="B4" s="108"/>
      <c r="C4" s="128"/>
      <c r="D4" s="112"/>
      <c r="E4" s="113"/>
      <c r="F4" s="113"/>
      <c r="G4" s="113"/>
      <c r="H4" s="113"/>
      <c r="I4" s="113"/>
      <c r="J4" s="112"/>
      <c r="K4" s="114"/>
      <c r="L4" s="114"/>
      <c r="M4" s="112"/>
      <c r="N4" s="112"/>
      <c r="O4" s="112"/>
      <c r="P4" s="113"/>
      <c r="Q4" s="113"/>
      <c r="R4" s="113"/>
      <c r="S4" s="115"/>
      <c r="T4" s="115"/>
      <c r="U4" s="112"/>
      <c r="V4" s="116"/>
      <c r="W4" s="112"/>
      <c r="X4" s="112"/>
      <c r="Y4" s="112"/>
      <c r="Z4" s="112"/>
    </row>
    <row r="5" spans="1:26" s="78" customFormat="1" ht="44.25" customHeight="1" thickTop="1" thickBot="1" x14ac:dyDescent="0.35">
      <c r="A5" s="107"/>
      <c r="B5" s="107"/>
      <c r="C5" s="129" t="s">
        <v>1907</v>
      </c>
      <c r="D5" s="109">
        <f>VLOOKUP(C5,Tablo2[[Köyün Adı2]:[Küçükbaş Hayvan Sayısı]],2,FALSE)</f>
        <v>509</v>
      </c>
      <c r="E5" s="109">
        <f>VLOOKUP(C5,Tablo2[[Köyün Adı2]:[Küçükbaş Hayvan Sayısı]],3,FALSE)</f>
        <v>122</v>
      </c>
      <c r="F5" s="109">
        <f>VLOOKUP(C5,Tablo2[[Köyün Adı2]:[Küçükbaş Hayvan Sayısı]],4,FALSE)</f>
        <v>4</v>
      </c>
      <c r="G5" s="117">
        <f>VLOOKUP(C5,Tablo2[[Köyün Adı2]:[Küçükbaş Hayvan Sayısı]],5,FALSE)</f>
        <v>4</v>
      </c>
      <c r="H5" s="117" t="str">
        <f>VLOOKUP(C5,Tablo2[[Köyün Adı2]:[Küçükbaş Hayvan Sayısı]],6,FALSE)</f>
        <v>ASFALT</v>
      </c>
      <c r="I5" s="117">
        <f>VLOOKUP(C5,Tablo2[[Köyün Adı2]:[Küçükbaş Hayvan Sayısı]],7,FALSE)</f>
        <v>312</v>
      </c>
      <c r="J5" s="117" t="str">
        <f>VLOOKUP(C5,Tablo2[[Köyün Adı2]:[Küçükbaş Hayvan Sayısı]],8,FALSE)</f>
        <v>VAR</v>
      </c>
      <c r="K5" s="117">
        <f>VLOOKUP(C5,Tablo2[[Köyün Adı2]:[Küçükbaş Hayvan Sayısı]],9,FALSE)</f>
        <v>4</v>
      </c>
      <c r="L5" s="117">
        <f>VLOOKUP(C5,Tablo2[[Köyün Adı2]:[Küçükbaş Hayvan Sayısı]],10,FALSE)</f>
        <v>4</v>
      </c>
      <c r="M5" s="117" t="str">
        <f>VLOOKUP(C5,Tablo2[[Köyün Adı2]:[Küçükbaş Hayvan Sayısı]],11,FALSE)</f>
        <v>VAR</v>
      </c>
      <c r="N5" s="117" t="str">
        <f>VLOOKUP(C5,Tablo2[[Köyün Adı2]:[Küçükbaş Hayvan Sayısı]],12,FALSE)</f>
        <v>YOK</v>
      </c>
      <c r="O5" s="117" t="str">
        <f>VLOOKUP(C5,Tablo2[[Köyün Adı2]:[Küçükbaş Hayvan Sayısı]],13,FALSE)</f>
        <v>VAR</v>
      </c>
      <c r="P5" s="117" t="str">
        <f>VLOOKUP(C5,Tablo2[[Köyün Adı2]:[Küçükbaş Hayvan Sayısı]],14,FALSE)</f>
        <v>ŞEBEKELİ</v>
      </c>
      <c r="Q5" s="117" t="str">
        <f>VLOOKUP(C5,Tablo2[[Köyün Adı2]:[Küçükbaş Hayvan Sayısı]],15,FALSE)</f>
        <v>VAR</v>
      </c>
      <c r="R5" s="117">
        <f>VLOOKUP(C5,Tablo2[[Köyün Adı2]:[Küçükbaş Hayvan Sayısı]],16,FALSE)</f>
        <v>0</v>
      </c>
      <c r="S5" s="117">
        <f>VLOOKUP(C5,Tablo2[[Köyün Adı2]:[Küçükbaş Hayvan Sayısı]],17,FALSE)</f>
        <v>0</v>
      </c>
      <c r="T5" s="117" t="str">
        <f>VLOOKUP(C5,Tablo2[[Köyün Adı2]:[Küçükbaş Hayvan Sayısı]],18,FALSE)</f>
        <v>Ferdi Fosseptik var</v>
      </c>
      <c r="U5" s="117">
        <f>VLOOKUP(C5,Tablo2[[Köyün Adı2]:[Küçükbaş Hayvan Sayısı]],20,FALSE)</f>
        <v>14</v>
      </c>
      <c r="V5" s="117">
        <f>VLOOKUP(C5,Tablo2[[Köyün Adı2]:[Küçükbaş Hayvan Sayısı]],21,FALSE)</f>
        <v>2592243.64</v>
      </c>
      <c r="W5" s="117">
        <f>VLOOKUP(C5,Tablo2[[Köyün Adı2]:[Küçükbaş Hayvan Sayısı]],22,FALSE)</f>
        <v>963</v>
      </c>
      <c r="X5" s="117">
        <f>VLOOKUP(C5,Tablo2[[Köyün Adı2]:[Küçükbaş Hayvan Sayısı]],23,FALSE)</f>
        <v>109</v>
      </c>
      <c r="Y5" s="118" t="str">
        <f>VLOOKUP(C5,Tablo2[[Köyün Adı2]:[İletişim]],24,FALSE)</f>
        <v>Yavuz ÖZEN</v>
      </c>
      <c r="Z5" s="118">
        <f>VLOOKUP(C5,Tablo2[[Köyün Adı2]:[İletişim]],25,FALSE)</f>
        <v>5446822624</v>
      </c>
    </row>
    <row r="6" spans="1:26" s="77" customFormat="1" ht="21.75" customHeight="1" thickTop="1" thickBot="1" x14ac:dyDescent="0.3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s="74" customFormat="1" ht="17.25" thickTop="1" thickBot="1" x14ac:dyDescent="0.3">
      <c r="A7" s="124" t="str">
        <f>C5</f>
        <v>çukurçayır</v>
      </c>
      <c r="B7" s="124"/>
      <c r="C7" s="125" t="s">
        <v>1898</v>
      </c>
      <c r="D7" s="125"/>
      <c r="E7" s="125" t="s">
        <v>1899</v>
      </c>
      <c r="F7" s="125"/>
      <c r="G7" s="125" t="s">
        <v>1901</v>
      </c>
      <c r="H7" s="125"/>
      <c r="I7" s="125" t="s">
        <v>1902</v>
      </c>
      <c r="J7" s="125"/>
      <c r="K7" s="125" t="s">
        <v>1904</v>
      </c>
      <c r="L7" s="125"/>
      <c r="M7" s="121"/>
      <c r="N7" s="121"/>
      <c r="O7" s="121"/>
      <c r="P7" s="121"/>
      <c r="Q7" s="121"/>
      <c r="R7" s="121"/>
      <c r="S7" s="121"/>
      <c r="T7" s="122"/>
      <c r="U7" s="122"/>
      <c r="V7" s="122"/>
      <c r="W7" s="122"/>
      <c r="X7" s="122"/>
      <c r="Y7" s="122"/>
      <c r="Z7" s="122"/>
    </row>
    <row r="8" spans="1:26" ht="17.25" thickTop="1" thickBot="1" x14ac:dyDescent="0.3">
      <c r="A8" s="126"/>
      <c r="B8" s="126"/>
      <c r="C8" s="127" t="s">
        <v>1905</v>
      </c>
      <c r="D8" s="127">
        <f>D5</f>
        <v>509</v>
      </c>
      <c r="E8" s="127" t="s">
        <v>568</v>
      </c>
      <c r="F8" s="127" t="str">
        <f>J5</f>
        <v>VAR</v>
      </c>
      <c r="G8" s="127" t="s">
        <v>560</v>
      </c>
      <c r="H8" s="127" t="str">
        <f>P5</f>
        <v>ŞEBEKELİ</v>
      </c>
      <c r="I8" s="127" t="s">
        <v>1023</v>
      </c>
      <c r="J8" s="127">
        <f>U5</f>
        <v>14</v>
      </c>
      <c r="K8" s="127" t="s">
        <v>1033</v>
      </c>
      <c r="L8" s="127" t="str">
        <f>Y5</f>
        <v>Yavuz ÖZEN</v>
      </c>
      <c r="M8" s="123"/>
      <c r="N8" s="123"/>
      <c r="O8" s="123"/>
      <c r="P8" s="123"/>
      <c r="Q8" s="123"/>
      <c r="R8" s="123"/>
      <c r="S8" s="123"/>
      <c r="T8" s="106"/>
      <c r="U8" s="106"/>
      <c r="V8" s="106"/>
      <c r="W8" s="106"/>
      <c r="X8" s="106"/>
      <c r="Y8" s="106"/>
      <c r="Z8" s="106"/>
    </row>
    <row r="9" spans="1:26" ht="17.25" thickTop="1" thickBot="1" x14ac:dyDescent="0.3">
      <c r="A9" s="126"/>
      <c r="B9" s="126"/>
      <c r="C9" s="127" t="s">
        <v>909</v>
      </c>
      <c r="D9" s="127">
        <f>E5</f>
        <v>122</v>
      </c>
      <c r="E9" s="127" t="s">
        <v>1895</v>
      </c>
      <c r="F9" s="127">
        <f>K5</f>
        <v>4</v>
      </c>
      <c r="G9" s="127" t="s">
        <v>561</v>
      </c>
      <c r="H9" s="127" t="str">
        <f>Q5</f>
        <v>VAR</v>
      </c>
      <c r="I9" s="127" t="s">
        <v>1030</v>
      </c>
      <c r="J9" s="127">
        <f>V5</f>
        <v>2592243.64</v>
      </c>
      <c r="K9" s="127" t="s">
        <v>1903</v>
      </c>
      <c r="L9" s="127">
        <f>Z5</f>
        <v>5446822624</v>
      </c>
      <c r="M9" s="123"/>
      <c r="N9" s="123"/>
      <c r="O9" s="123"/>
      <c r="P9" s="123"/>
      <c r="Q9" s="123"/>
      <c r="R9" s="123"/>
      <c r="S9" s="123"/>
      <c r="T9" s="106"/>
      <c r="U9" s="106"/>
      <c r="V9" s="106"/>
      <c r="W9" s="106"/>
      <c r="X9" s="106"/>
      <c r="Y9" s="106"/>
      <c r="Z9" s="106"/>
    </row>
    <row r="10" spans="1:26" ht="17.25" thickTop="1" thickBot="1" x14ac:dyDescent="0.3">
      <c r="A10" s="126"/>
      <c r="B10" s="126"/>
      <c r="C10" s="127" t="s">
        <v>1892</v>
      </c>
      <c r="D10" s="127">
        <f>F5</f>
        <v>4</v>
      </c>
      <c r="E10" s="127" t="s">
        <v>1896</v>
      </c>
      <c r="F10" s="127">
        <f>L5</f>
        <v>4</v>
      </c>
      <c r="G10" s="127" t="s">
        <v>1900</v>
      </c>
      <c r="H10" s="127">
        <f>R5</f>
        <v>0</v>
      </c>
      <c r="I10" s="127" t="s">
        <v>572</v>
      </c>
      <c r="J10" s="127">
        <f>W5</f>
        <v>963</v>
      </c>
      <c r="K10" s="119"/>
      <c r="L10" s="119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7.25" thickTop="1" thickBot="1" x14ac:dyDescent="0.3">
      <c r="A11" s="126"/>
      <c r="B11" s="126"/>
      <c r="C11" s="127" t="s">
        <v>1893</v>
      </c>
      <c r="D11" s="127">
        <f>G5</f>
        <v>4</v>
      </c>
      <c r="E11" s="127" t="s">
        <v>567</v>
      </c>
      <c r="F11" s="127" t="str">
        <f>M5</f>
        <v>VAR</v>
      </c>
      <c r="G11" s="127" t="s">
        <v>563</v>
      </c>
      <c r="H11" s="127">
        <f>S5</f>
        <v>0</v>
      </c>
      <c r="I11" s="127" t="s">
        <v>573</v>
      </c>
      <c r="J11" s="127">
        <f>X5</f>
        <v>109</v>
      </c>
      <c r="K11" s="119"/>
      <c r="L11" s="119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17.25" thickTop="1" thickBot="1" x14ac:dyDescent="0.3">
      <c r="A12" s="126"/>
      <c r="B12" s="126"/>
      <c r="C12" s="127" t="s">
        <v>571</v>
      </c>
      <c r="D12" s="127" t="str">
        <f>H5</f>
        <v>ASFALT</v>
      </c>
      <c r="E12" s="127" t="s">
        <v>1897</v>
      </c>
      <c r="F12" s="127" t="str">
        <f>N5</f>
        <v>YOK</v>
      </c>
      <c r="G12" s="127" t="s">
        <v>564</v>
      </c>
      <c r="H12" s="127" t="str">
        <f>T5</f>
        <v>Ferdi Fosseptik var</v>
      </c>
      <c r="I12" s="119"/>
      <c r="J12" s="119"/>
      <c r="K12" s="119"/>
      <c r="L12" s="119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17.25" thickTop="1" thickBot="1" x14ac:dyDescent="0.3">
      <c r="A13" s="126"/>
      <c r="B13" s="126"/>
      <c r="C13" s="127" t="s">
        <v>1894</v>
      </c>
      <c r="D13" s="127">
        <f>I5</f>
        <v>312</v>
      </c>
      <c r="E13" s="127" t="s">
        <v>566</v>
      </c>
      <c r="F13" s="127" t="str">
        <f>O5</f>
        <v>VAR</v>
      </c>
      <c r="G13" s="119"/>
      <c r="H13" s="119"/>
      <c r="I13" s="119"/>
      <c r="J13" s="119"/>
      <c r="K13" s="119"/>
      <c r="L13" s="119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15.75" thickTop="1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81"/>
      <c r="X14" s="81"/>
      <c r="Y14" s="81"/>
      <c r="Z14" s="81"/>
    </row>
    <row r="15" spans="1:26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81"/>
      <c r="X15" s="81"/>
      <c r="Y15" s="81"/>
      <c r="Z15" s="81"/>
    </row>
    <row r="16" spans="1:26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81"/>
      <c r="X16" s="81"/>
      <c r="Y16" s="81"/>
      <c r="Z16" s="81"/>
    </row>
    <row r="17" spans="1:26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81"/>
      <c r="X17" s="81"/>
      <c r="Y17" s="81"/>
      <c r="Z17" s="81"/>
    </row>
    <row r="18" spans="1:26" x14ac:dyDescent="0.25">
      <c r="A18" s="106"/>
      <c r="B18" s="106"/>
      <c r="C18" s="106"/>
      <c r="D18" s="106"/>
      <c r="E18" s="120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81"/>
      <c r="X18" s="81"/>
      <c r="Y18" s="81"/>
      <c r="Z18" s="81"/>
    </row>
    <row r="19" spans="1:26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81"/>
      <c r="X19" s="81"/>
      <c r="Y19" s="81"/>
      <c r="Z19" s="81"/>
    </row>
    <row r="20" spans="1:26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81"/>
      <c r="X20" s="81"/>
      <c r="Y20" s="81"/>
      <c r="Z20" s="81"/>
    </row>
    <row r="21" spans="1:26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81"/>
      <c r="X21" s="81"/>
      <c r="Y21" s="81"/>
      <c r="Z21" s="81"/>
    </row>
    <row r="22" spans="1:26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81"/>
      <c r="X22" s="81"/>
      <c r="Y22" s="81"/>
      <c r="Z22" s="81"/>
    </row>
    <row r="23" spans="1:26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81"/>
      <c r="X23" s="81"/>
      <c r="Y23" s="81"/>
      <c r="Z23" s="81"/>
    </row>
    <row r="24" spans="1:26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81"/>
      <c r="X24" s="81"/>
      <c r="Y24" s="81"/>
      <c r="Z24" s="81"/>
    </row>
    <row r="25" spans="1:26" x14ac:dyDescent="0.25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81"/>
      <c r="X25" s="81"/>
      <c r="Y25" s="81"/>
      <c r="Z25" s="81"/>
    </row>
    <row r="26" spans="1:26" x14ac:dyDescent="0.25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81"/>
      <c r="X26" s="81"/>
      <c r="Y26" s="81"/>
      <c r="Z26" s="81"/>
    </row>
    <row r="27" spans="1:26" x14ac:dyDescent="0.25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81"/>
      <c r="X27" s="81"/>
      <c r="Y27" s="81"/>
      <c r="Z27" s="81"/>
    </row>
    <row r="28" spans="1:26" x14ac:dyDescent="0.2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81"/>
      <c r="X28" s="81"/>
      <c r="Y28" s="81"/>
      <c r="Z28" s="81"/>
    </row>
    <row r="29" spans="1:26" x14ac:dyDescent="0.25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81"/>
      <c r="X29" s="81"/>
      <c r="Y29" s="81"/>
      <c r="Z29" s="81"/>
    </row>
    <row r="30" spans="1:26" x14ac:dyDescent="0.25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81"/>
      <c r="X30" s="81"/>
      <c r="Y30" s="81"/>
      <c r="Z30" s="81"/>
    </row>
    <row r="31" spans="1:26" x14ac:dyDescent="0.25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81"/>
      <c r="X31" s="81"/>
      <c r="Y31" s="81"/>
      <c r="Z31" s="81"/>
    </row>
    <row r="32" spans="1:26" x14ac:dyDescent="0.25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81"/>
      <c r="X32" s="81"/>
      <c r="Y32" s="81"/>
      <c r="Z32" s="81"/>
    </row>
    <row r="33" spans="1:26" x14ac:dyDescent="0.2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81"/>
      <c r="X33" s="81"/>
      <c r="Y33" s="81"/>
      <c r="Z33" s="81"/>
    </row>
    <row r="34" spans="1:26" x14ac:dyDescent="0.25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81"/>
      <c r="X34" s="81"/>
      <c r="Y34" s="81"/>
      <c r="Z34" s="81"/>
    </row>
    <row r="35" spans="1:26" x14ac:dyDescent="0.25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81"/>
      <c r="X35" s="81"/>
      <c r="Y35" s="81"/>
      <c r="Z35" s="81"/>
    </row>
    <row r="36" spans="1:26" x14ac:dyDescent="0.25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81"/>
      <c r="X36" s="81"/>
      <c r="Y36" s="81"/>
      <c r="Z36" s="81"/>
    </row>
    <row r="37" spans="1:26" x14ac:dyDescent="0.25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81"/>
      <c r="X37" s="81"/>
      <c r="Y37" s="81"/>
      <c r="Z37" s="81"/>
    </row>
    <row r="38" spans="1:26" x14ac:dyDescent="0.2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81"/>
      <c r="X38" s="81"/>
      <c r="Y38" s="81"/>
      <c r="Z38" s="81"/>
    </row>
    <row r="39" spans="1:26" x14ac:dyDescent="0.2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81"/>
      <c r="X39" s="81"/>
      <c r="Y39" s="81"/>
      <c r="Z39" s="81"/>
    </row>
    <row r="40" spans="1:26" x14ac:dyDescent="0.2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81"/>
      <c r="X40" s="81"/>
      <c r="Y40" s="81"/>
      <c r="Z40" s="81"/>
    </row>
  </sheetData>
  <mergeCells count="31"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K7:L7"/>
    <mergeCell ref="A2:Z2"/>
    <mergeCell ref="U3:U4"/>
    <mergeCell ref="V3:V4"/>
    <mergeCell ref="W3:W4"/>
    <mergeCell ref="X3:X4"/>
    <mergeCell ref="Y3:Y4"/>
    <mergeCell ref="Z3:Z4"/>
    <mergeCell ref="O3:O4"/>
    <mergeCell ref="P3:P4"/>
    <mergeCell ref="Q3:Q4"/>
    <mergeCell ref="R3:R4"/>
    <mergeCell ref="S3:S4"/>
    <mergeCell ref="T3:T4"/>
    <mergeCell ref="I3:I4"/>
    <mergeCell ref="J3:J4"/>
    <mergeCell ref="C7:D7"/>
    <mergeCell ref="E7:F7"/>
    <mergeCell ref="G7:H7"/>
    <mergeCell ref="I7:J7"/>
    <mergeCell ref="A7:B13"/>
  </mergeCells>
  <pageMargins left="0.25" right="0.25" top="0.75" bottom="0.75" header="0.3" footer="0.3"/>
  <pageSetup paperSize="9" scale="3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'kbs genel bilgi'!$D$3:$D$565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topLeftCell="A7" workbookViewId="0">
      <selection activeCell="B4" sqref="B4"/>
    </sheetView>
  </sheetViews>
  <sheetFormatPr defaultRowHeight="15" x14ac:dyDescent="0.25"/>
  <cols>
    <col min="1" max="1" width="31.42578125" customWidth="1"/>
  </cols>
  <sheetData>
    <row r="1" spans="1:28" x14ac:dyDescent="0.25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</row>
    <row r="2" spans="1:28" ht="8.25" customHeight="1" thickBo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</row>
    <row r="3" spans="1:28" ht="48.75" customHeight="1" thickTop="1" thickBot="1" x14ac:dyDescent="0.3">
      <c r="A3" s="79" t="str">
        <f>'KÖY ARAMA SAYFASI'!C3:C4</f>
        <v>Köyün Adı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</row>
    <row r="4" spans="1:28" ht="52.5" customHeight="1" thickTop="1" thickBot="1" x14ac:dyDescent="0.3">
      <c r="A4" s="80" t="str">
        <f>'KÖY ARAMA SAYFASI'!C5</f>
        <v>çukurçayır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</row>
    <row r="5" spans="1:28" ht="15.75" thickTop="1" x14ac:dyDescent="0.25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</row>
    <row r="6" spans="1:28" x14ac:dyDescent="0.25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</row>
    <row r="7" spans="1:28" x14ac:dyDescent="0.25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</row>
    <row r="8" spans="1:28" x14ac:dyDescent="0.25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</row>
    <row r="9" spans="1:28" x14ac:dyDescent="0.25">
      <c r="A9" s="75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</row>
    <row r="10" spans="1:28" x14ac:dyDescent="0.25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</row>
    <row r="11" spans="1:28" x14ac:dyDescent="0.25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</row>
    <row r="12" spans="1:28" x14ac:dyDescent="0.25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</row>
    <row r="13" spans="1:28" x14ac:dyDescent="0.25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</row>
    <row r="14" spans="1:28" x14ac:dyDescent="0.25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</row>
    <row r="15" spans="1:28" x14ac:dyDescent="0.25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</row>
    <row r="16" spans="1:28" x14ac:dyDescent="0.25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</row>
    <row r="17" spans="1:28" x14ac:dyDescent="0.25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</row>
    <row r="18" spans="1:28" x14ac:dyDescent="0.25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</row>
    <row r="19" spans="1:28" x14ac:dyDescent="0.25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</row>
    <row r="20" spans="1:28" x14ac:dyDescent="0.25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</row>
    <row r="21" spans="1:28" x14ac:dyDescent="0.25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</row>
    <row r="22" spans="1:28" x14ac:dyDescent="0.25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</row>
    <row r="23" spans="1:28" x14ac:dyDescent="0.2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</row>
    <row r="24" spans="1:28" x14ac:dyDescent="0.25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</row>
    <row r="25" spans="1:28" x14ac:dyDescent="0.25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</row>
    <row r="26" spans="1:28" x14ac:dyDescent="0.25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</row>
    <row r="27" spans="1:28" x14ac:dyDescent="0.25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</row>
    <row r="28" spans="1:28" x14ac:dyDescent="0.2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</row>
    <row r="29" spans="1:28" x14ac:dyDescent="0.2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</row>
    <row r="30" spans="1:28" x14ac:dyDescent="0.25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</row>
    <row r="31" spans="1:28" x14ac:dyDescent="0.25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</row>
    <row r="32" spans="1:28" x14ac:dyDescent="0.25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</row>
    <row r="33" spans="1:28" x14ac:dyDescent="0.25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</row>
    <row r="34" spans="1:28" x14ac:dyDescent="0.25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</row>
    <row r="35" spans="1:28" x14ac:dyDescent="0.2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</row>
    <row r="36" spans="1:28" x14ac:dyDescent="0.25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</row>
    <row r="37" spans="1:28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</row>
    <row r="39" spans="1:28" x14ac:dyDescent="0.25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</row>
    <row r="40" spans="1:28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</row>
    <row r="41" spans="1:28" x14ac:dyDescent="0.25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</row>
    <row r="42" spans="1:28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</row>
    <row r="43" spans="1:28" x14ac:dyDescent="0.25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</row>
    <row r="44" spans="1:28" x14ac:dyDescent="0.25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</row>
  </sheetData>
  <pageMargins left="0.7" right="0.7" top="0.75" bottom="0.75" header="0.3" footer="0.3"/>
  <drawing r:id="rId1"/>
  <extLst>
    <ext xmlns:x15="http://schemas.microsoft.com/office/spreadsheetml/2010/11/main" uri="{F7C9EE02-42E1-4005-9D12-6889AFFD525C}">
      <x15:webExtensions xmlns:xm="http://schemas.microsoft.com/office/excel/2006/main">
        <x15:webExtension appRef="{4D76FBAC-925A-46F4-B884-1CEE879F6C89}">
          <xm:f>HARİTA!$A$3:$A$4</xm:f>
        </x15:webExtension>
      </x15:webExtens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6"/>
  <sheetViews>
    <sheetView zoomScale="87" zoomScaleNormal="87" workbookViewId="0">
      <pane xSplit="2" topLeftCell="C1" activePane="topRight" state="frozen"/>
      <selection pane="topRight" activeCell="U26" sqref="D26:U26"/>
    </sheetView>
  </sheetViews>
  <sheetFormatPr defaultRowHeight="15" x14ac:dyDescent="0.25"/>
  <cols>
    <col min="2" max="2" width="13" customWidth="1"/>
    <col min="3" max="3" width="15.85546875" customWidth="1"/>
    <col min="4" max="4" width="13.5703125" customWidth="1"/>
    <col min="5" max="5" width="13.85546875" style="17" customWidth="1"/>
    <col min="6" max="6" width="17.140625" style="17" customWidth="1"/>
    <col min="7" max="7" width="20.28515625" customWidth="1"/>
    <col min="8" max="8" width="13.7109375" customWidth="1"/>
    <col min="9" max="9" width="27.85546875" customWidth="1"/>
    <col min="10" max="10" width="12" customWidth="1"/>
    <col min="11" max="11" width="9.85546875" customWidth="1"/>
    <col min="12" max="12" width="9.85546875" style="59" customWidth="1"/>
    <col min="13" max="13" width="8.85546875" style="59" customWidth="1"/>
    <col min="14" max="14" width="9.85546875" customWidth="1"/>
    <col min="15" max="15" width="12.42578125" customWidth="1"/>
    <col min="16" max="16" width="20.42578125" customWidth="1"/>
    <col min="17" max="17" width="25.7109375" customWidth="1"/>
    <col min="18" max="18" width="24.85546875" customWidth="1"/>
    <col min="19" max="19" width="23" customWidth="1"/>
    <col min="20" max="20" width="19.28515625" customWidth="1"/>
    <col min="21" max="21" width="23" customWidth="1"/>
    <col min="22" max="23" width="16.42578125" customWidth="1"/>
    <col min="24" max="25" width="25.140625" customWidth="1"/>
    <col min="26" max="26" width="28" customWidth="1"/>
    <col min="27" max="27" width="26.42578125" bestFit="1" customWidth="1"/>
    <col min="28" max="28" width="15.140625" bestFit="1" customWidth="1"/>
  </cols>
  <sheetData>
    <row r="1" spans="1:28" ht="33.75" customHeight="1" x14ac:dyDescent="0.25">
      <c r="A1" s="84"/>
      <c r="B1" s="84"/>
      <c r="C1" s="83" t="s">
        <v>1032</v>
      </c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8" ht="58.5" customHeight="1" x14ac:dyDescent="0.25">
      <c r="A2" s="60" t="s">
        <v>1031</v>
      </c>
      <c r="B2" s="54" t="s">
        <v>570</v>
      </c>
      <c r="C2" s="49" t="s">
        <v>569</v>
      </c>
      <c r="D2" s="50" t="s">
        <v>1025</v>
      </c>
      <c r="E2" s="44" t="s">
        <v>910</v>
      </c>
      <c r="F2" s="44" t="s">
        <v>909</v>
      </c>
      <c r="G2" s="44" t="s">
        <v>911</v>
      </c>
      <c r="H2" s="44" t="s">
        <v>912</v>
      </c>
      <c r="I2" s="44" t="s">
        <v>571</v>
      </c>
      <c r="J2" s="44" t="s">
        <v>913</v>
      </c>
      <c r="K2" s="44" t="s">
        <v>568</v>
      </c>
      <c r="L2" s="44" t="s">
        <v>1021</v>
      </c>
      <c r="M2" s="44" t="s">
        <v>1022</v>
      </c>
      <c r="N2" s="44" t="s">
        <v>567</v>
      </c>
      <c r="O2" s="44" t="s">
        <v>555</v>
      </c>
      <c r="P2" s="44" t="s">
        <v>566</v>
      </c>
      <c r="Q2" s="51" t="s">
        <v>560</v>
      </c>
      <c r="R2" s="51" t="s">
        <v>561</v>
      </c>
      <c r="S2" s="51" t="s">
        <v>562</v>
      </c>
      <c r="T2" s="51" t="s">
        <v>563</v>
      </c>
      <c r="U2" s="51" t="s">
        <v>564</v>
      </c>
      <c r="V2" s="51" t="s">
        <v>565</v>
      </c>
      <c r="W2" s="51" t="s">
        <v>1023</v>
      </c>
      <c r="X2" s="51" t="s">
        <v>1024</v>
      </c>
      <c r="Y2" s="51" t="s">
        <v>572</v>
      </c>
      <c r="Z2" s="52" t="s">
        <v>573</v>
      </c>
      <c r="AA2" s="63" t="s">
        <v>1033</v>
      </c>
      <c r="AB2" s="63" t="s">
        <v>1034</v>
      </c>
    </row>
    <row r="3" spans="1:28" ht="17.25" customHeight="1" thickBot="1" x14ac:dyDescent="0.3">
      <c r="A3" s="60">
        <v>1</v>
      </c>
      <c r="B3" s="33" t="s">
        <v>1</v>
      </c>
      <c r="C3" s="41" t="s">
        <v>0</v>
      </c>
      <c r="D3" s="33" t="s">
        <v>1</v>
      </c>
      <c r="E3" s="30">
        <v>62</v>
      </c>
      <c r="F3" s="31">
        <v>25</v>
      </c>
      <c r="G3" s="34">
        <v>7.5</v>
      </c>
      <c r="H3" s="34">
        <v>7.5</v>
      </c>
      <c r="I3" s="31" t="s">
        <v>990</v>
      </c>
      <c r="J3" s="31">
        <v>216</v>
      </c>
      <c r="K3" s="35" t="s">
        <v>556</v>
      </c>
      <c r="L3" s="35"/>
      <c r="M3" s="59">
        <f>SUM(K3:L3)</f>
        <v>0</v>
      </c>
      <c r="N3" s="35" t="s">
        <v>556</v>
      </c>
      <c r="O3" s="35" t="s">
        <v>557</v>
      </c>
      <c r="P3" s="35" t="s">
        <v>557</v>
      </c>
      <c r="Q3" s="35" t="s">
        <v>915</v>
      </c>
      <c r="R3" s="36" t="s">
        <v>556</v>
      </c>
      <c r="S3" s="35"/>
      <c r="T3" s="35"/>
      <c r="U3" s="35" t="s">
        <v>914</v>
      </c>
      <c r="V3" s="35"/>
      <c r="W3" s="35">
        <v>4</v>
      </c>
      <c r="X3" s="55">
        <v>1226156</v>
      </c>
      <c r="Y3" s="35">
        <v>216</v>
      </c>
      <c r="Z3" s="35">
        <v>665</v>
      </c>
      <c r="AA3" s="62" t="s">
        <v>1035</v>
      </c>
      <c r="AB3" s="64" t="s">
        <v>1036</v>
      </c>
    </row>
    <row r="4" spans="1:28" ht="15.75" thickBot="1" x14ac:dyDescent="0.3">
      <c r="A4" s="60">
        <v>2</v>
      </c>
      <c r="B4" s="33" t="s">
        <v>2</v>
      </c>
      <c r="C4" s="42" t="s">
        <v>0</v>
      </c>
      <c r="D4" s="33" t="s">
        <v>2</v>
      </c>
      <c r="E4" s="30">
        <v>190</v>
      </c>
      <c r="F4" s="31">
        <v>38</v>
      </c>
      <c r="G4" s="34">
        <v>18.7</v>
      </c>
      <c r="H4" s="34">
        <v>18.7</v>
      </c>
      <c r="I4" s="31" t="s">
        <v>990</v>
      </c>
      <c r="J4" s="31">
        <v>192</v>
      </c>
      <c r="K4" s="35" t="s">
        <v>556</v>
      </c>
      <c r="L4" s="35">
        <v>2</v>
      </c>
      <c r="M4" s="59">
        <f t="shared" ref="M4:M67" si="0">SUM(K4:L4)</f>
        <v>2</v>
      </c>
      <c r="N4" s="35" t="s">
        <v>556</v>
      </c>
      <c r="O4" s="35" t="s">
        <v>557</v>
      </c>
      <c r="P4" s="35" t="s">
        <v>556</v>
      </c>
      <c r="Q4" s="35" t="s">
        <v>915</v>
      </c>
      <c r="R4" s="36" t="s">
        <v>556</v>
      </c>
      <c r="S4" s="35"/>
      <c r="T4" s="35" t="s">
        <v>556</v>
      </c>
      <c r="U4" s="35" t="s">
        <v>556</v>
      </c>
      <c r="V4" s="35"/>
      <c r="W4" s="35">
        <v>4</v>
      </c>
      <c r="X4" s="55">
        <v>994617</v>
      </c>
      <c r="Y4" s="35">
        <v>1382</v>
      </c>
      <c r="Z4" s="35">
        <v>432</v>
      </c>
      <c r="AA4" s="53" t="s">
        <v>1037</v>
      </c>
      <c r="AB4" s="65" t="s">
        <v>1038</v>
      </c>
    </row>
    <row r="5" spans="1:28" ht="15.75" thickBot="1" x14ac:dyDescent="0.3">
      <c r="A5" s="60">
        <v>3</v>
      </c>
      <c r="B5" s="37" t="s">
        <v>3</v>
      </c>
      <c r="C5" s="42" t="s">
        <v>0</v>
      </c>
      <c r="D5" s="37" t="s">
        <v>3</v>
      </c>
      <c r="E5" s="30">
        <v>198</v>
      </c>
      <c r="F5" s="31">
        <v>46</v>
      </c>
      <c r="G5" s="34">
        <v>11.7</v>
      </c>
      <c r="H5" s="34">
        <v>11.7</v>
      </c>
      <c r="I5" s="31" t="s">
        <v>990</v>
      </c>
      <c r="J5" s="31">
        <v>704</v>
      </c>
      <c r="K5" s="35" t="s">
        <v>556</v>
      </c>
      <c r="L5" s="35">
        <v>3</v>
      </c>
      <c r="M5" s="59">
        <f t="shared" si="0"/>
        <v>3</v>
      </c>
      <c r="N5" s="35" t="s">
        <v>556</v>
      </c>
      <c r="O5" s="35" t="s">
        <v>557</v>
      </c>
      <c r="P5" s="35" t="s">
        <v>556</v>
      </c>
      <c r="Q5" s="35" t="s">
        <v>915</v>
      </c>
      <c r="R5" s="36" t="s">
        <v>556</v>
      </c>
      <c r="S5" s="35"/>
      <c r="T5" s="35" t="s">
        <v>556</v>
      </c>
      <c r="U5" s="35" t="s">
        <v>556</v>
      </c>
      <c r="V5" s="35"/>
      <c r="W5" s="35">
        <v>17</v>
      </c>
      <c r="X5" s="55">
        <v>2941756.56</v>
      </c>
      <c r="Y5" s="35">
        <v>842</v>
      </c>
      <c r="Z5" s="35">
        <v>52</v>
      </c>
      <c r="AA5" s="53" t="s">
        <v>1039</v>
      </c>
      <c r="AB5" s="66" t="s">
        <v>1040</v>
      </c>
    </row>
    <row r="6" spans="1:28" ht="15.75" thickBot="1" x14ac:dyDescent="0.3">
      <c r="A6" s="60">
        <v>4</v>
      </c>
      <c r="B6" s="37" t="s">
        <v>4</v>
      </c>
      <c r="C6" s="42" t="s">
        <v>0</v>
      </c>
      <c r="D6" s="37" t="s">
        <v>4</v>
      </c>
      <c r="E6" s="30">
        <v>214</v>
      </c>
      <c r="F6" s="31">
        <v>58</v>
      </c>
      <c r="G6" s="34">
        <v>12.9</v>
      </c>
      <c r="H6" s="34">
        <v>12.9</v>
      </c>
      <c r="I6" s="31" t="s">
        <v>990</v>
      </c>
      <c r="J6" s="31"/>
      <c r="K6" s="35" t="s">
        <v>556</v>
      </c>
      <c r="L6" s="35">
        <v>3</v>
      </c>
      <c r="M6" s="59">
        <f t="shared" si="0"/>
        <v>3</v>
      </c>
      <c r="N6" s="35" t="s">
        <v>556</v>
      </c>
      <c r="O6" s="35" t="s">
        <v>557</v>
      </c>
      <c r="P6" s="35" t="s">
        <v>556</v>
      </c>
      <c r="Q6" s="35" t="s">
        <v>915</v>
      </c>
      <c r="R6" s="36" t="s">
        <v>556</v>
      </c>
      <c r="S6" s="35"/>
      <c r="T6" s="35" t="s">
        <v>556</v>
      </c>
      <c r="U6" s="35" t="s">
        <v>556</v>
      </c>
      <c r="V6" s="35"/>
      <c r="W6" s="35">
        <v>52</v>
      </c>
      <c r="X6" s="55">
        <v>1984113.65</v>
      </c>
      <c r="Y6" s="35">
        <v>674</v>
      </c>
      <c r="Z6" s="35">
        <v>66</v>
      </c>
      <c r="AA6" s="53" t="s">
        <v>1042</v>
      </c>
      <c r="AB6" s="64" t="s">
        <v>1041</v>
      </c>
    </row>
    <row r="7" spans="1:28" ht="15.75" thickBot="1" x14ac:dyDescent="0.3">
      <c r="A7" s="60">
        <v>5</v>
      </c>
      <c r="B7" s="37" t="s">
        <v>5</v>
      </c>
      <c r="C7" s="42" t="s">
        <v>0</v>
      </c>
      <c r="D7" s="37" t="s">
        <v>5</v>
      </c>
      <c r="E7" s="30">
        <v>208</v>
      </c>
      <c r="F7" s="31">
        <v>43</v>
      </c>
      <c r="G7" s="34">
        <v>8.1999999999999993</v>
      </c>
      <c r="H7" s="34">
        <v>8.1999999999999993</v>
      </c>
      <c r="I7" s="31" t="s">
        <v>990</v>
      </c>
      <c r="J7" s="31">
        <v>208</v>
      </c>
      <c r="K7" s="35" t="s">
        <v>556</v>
      </c>
      <c r="L7" s="35">
        <v>2</v>
      </c>
      <c r="M7" s="59">
        <f t="shared" si="0"/>
        <v>2</v>
      </c>
      <c r="N7" s="35" t="s">
        <v>556</v>
      </c>
      <c r="O7" s="35" t="s">
        <v>557</v>
      </c>
      <c r="P7" s="35" t="s">
        <v>556</v>
      </c>
      <c r="Q7" s="35" t="s">
        <v>915</v>
      </c>
      <c r="R7" s="36" t="s">
        <v>556</v>
      </c>
      <c r="S7" s="35"/>
      <c r="T7" s="35" t="s">
        <v>556</v>
      </c>
      <c r="U7" s="35" t="s">
        <v>556</v>
      </c>
      <c r="V7" s="35"/>
      <c r="W7" s="35">
        <v>25</v>
      </c>
      <c r="X7" s="55">
        <v>1187572.1499999999</v>
      </c>
      <c r="Y7" s="35">
        <v>679</v>
      </c>
      <c r="Z7" s="35"/>
      <c r="AA7" s="53" t="s">
        <v>1044</v>
      </c>
      <c r="AB7" s="64" t="s">
        <v>1043</v>
      </c>
    </row>
    <row r="8" spans="1:28" ht="15.75" thickBot="1" x14ac:dyDescent="0.3">
      <c r="A8" s="60">
        <v>6</v>
      </c>
      <c r="B8" s="37" t="s">
        <v>6</v>
      </c>
      <c r="C8" s="42" t="s">
        <v>0</v>
      </c>
      <c r="D8" s="37" t="s">
        <v>6</v>
      </c>
      <c r="E8" s="30">
        <v>501</v>
      </c>
      <c r="F8" s="31">
        <v>116</v>
      </c>
      <c r="G8" s="34">
        <v>19.2</v>
      </c>
      <c r="H8" s="34">
        <v>19.2</v>
      </c>
      <c r="I8" s="31" t="s">
        <v>990</v>
      </c>
      <c r="J8" s="31">
        <v>208</v>
      </c>
      <c r="K8" s="35" t="s">
        <v>556</v>
      </c>
      <c r="L8" s="35">
        <v>9</v>
      </c>
      <c r="M8" s="59">
        <f t="shared" si="0"/>
        <v>9</v>
      </c>
      <c r="N8" s="35" t="s">
        <v>556</v>
      </c>
      <c r="O8" s="35" t="s">
        <v>557</v>
      </c>
      <c r="P8" s="35" t="s">
        <v>556</v>
      </c>
      <c r="Q8" s="35" t="s">
        <v>915</v>
      </c>
      <c r="R8" s="36" t="s">
        <v>556</v>
      </c>
      <c r="S8" s="35"/>
      <c r="T8" s="35"/>
      <c r="U8" s="35" t="s">
        <v>914</v>
      </c>
      <c r="V8" s="35"/>
      <c r="W8" s="35">
        <v>5</v>
      </c>
      <c r="X8" s="55">
        <v>584100</v>
      </c>
      <c r="Y8" s="35">
        <v>1113</v>
      </c>
      <c r="Z8" s="35">
        <v>69</v>
      </c>
      <c r="AA8" s="53" t="s">
        <v>1046</v>
      </c>
      <c r="AB8" s="66" t="s">
        <v>1045</v>
      </c>
    </row>
    <row r="9" spans="1:28" ht="15.75" thickBot="1" x14ac:dyDescent="0.3">
      <c r="A9" s="60">
        <v>7</v>
      </c>
      <c r="B9" s="37" t="s">
        <v>7</v>
      </c>
      <c r="C9" s="42" t="s">
        <v>0</v>
      </c>
      <c r="D9" s="37" t="s">
        <v>7</v>
      </c>
      <c r="E9" s="30">
        <v>363</v>
      </c>
      <c r="F9" s="31">
        <v>87</v>
      </c>
      <c r="G9" s="34">
        <v>12.85</v>
      </c>
      <c r="H9" s="34">
        <v>12.85</v>
      </c>
      <c r="I9" s="31" t="s">
        <v>990</v>
      </c>
      <c r="J9" s="31"/>
      <c r="K9" s="35" t="s">
        <v>556</v>
      </c>
      <c r="L9" s="35">
        <v>2</v>
      </c>
      <c r="M9" s="59">
        <f t="shared" si="0"/>
        <v>2</v>
      </c>
      <c r="N9" s="35" t="s">
        <v>556</v>
      </c>
      <c r="O9" s="35" t="s">
        <v>557</v>
      </c>
      <c r="P9" s="35" t="s">
        <v>556</v>
      </c>
      <c r="Q9" s="35" t="s">
        <v>915</v>
      </c>
      <c r="R9" s="36" t="s">
        <v>556</v>
      </c>
      <c r="S9" s="35"/>
      <c r="T9" s="35"/>
      <c r="U9" s="35" t="s">
        <v>914</v>
      </c>
      <c r="V9" s="35"/>
      <c r="W9" s="35">
        <v>120</v>
      </c>
      <c r="X9" s="55">
        <v>67139839.469999999</v>
      </c>
      <c r="Y9" s="35">
        <v>1384</v>
      </c>
      <c r="Z9" s="35">
        <v>2289</v>
      </c>
      <c r="AA9" s="53" t="s">
        <v>1048</v>
      </c>
      <c r="AB9" s="64" t="s">
        <v>1047</v>
      </c>
    </row>
    <row r="10" spans="1:28" ht="15.75" thickBot="1" x14ac:dyDescent="0.3">
      <c r="A10" s="60">
        <v>8</v>
      </c>
      <c r="B10" s="37" t="s">
        <v>8</v>
      </c>
      <c r="C10" s="42" t="s">
        <v>0</v>
      </c>
      <c r="D10" s="37" t="s">
        <v>8</v>
      </c>
      <c r="E10" s="30">
        <v>213</v>
      </c>
      <c r="F10" s="31">
        <v>63</v>
      </c>
      <c r="G10" s="34">
        <v>6</v>
      </c>
      <c r="H10" s="34">
        <v>6</v>
      </c>
      <c r="I10" s="31" t="s">
        <v>990</v>
      </c>
      <c r="J10" s="31"/>
      <c r="K10" s="35" t="s">
        <v>556</v>
      </c>
      <c r="L10" s="35">
        <v>3</v>
      </c>
      <c r="M10" s="59">
        <f t="shared" si="0"/>
        <v>3</v>
      </c>
      <c r="N10" s="35" t="s">
        <v>556</v>
      </c>
      <c r="O10" s="35" t="s">
        <v>557</v>
      </c>
      <c r="P10" s="35" t="s">
        <v>556</v>
      </c>
      <c r="Q10" s="35" t="s">
        <v>915</v>
      </c>
      <c r="R10" s="36" t="s">
        <v>556</v>
      </c>
      <c r="S10" s="35"/>
      <c r="T10" s="35" t="s">
        <v>556</v>
      </c>
      <c r="U10" s="35" t="s">
        <v>556</v>
      </c>
      <c r="V10" s="35"/>
      <c r="W10" s="35">
        <v>19</v>
      </c>
      <c r="X10" s="55">
        <v>1762910.32</v>
      </c>
      <c r="Y10" s="35">
        <v>1069</v>
      </c>
      <c r="Z10" s="35">
        <v>486</v>
      </c>
      <c r="AA10" s="53" t="s">
        <v>1050</v>
      </c>
      <c r="AB10" s="66" t="s">
        <v>1049</v>
      </c>
    </row>
    <row r="11" spans="1:28" ht="15.75" thickBot="1" x14ac:dyDescent="0.3">
      <c r="A11" s="60">
        <v>9</v>
      </c>
      <c r="B11" s="37" t="s">
        <v>9</v>
      </c>
      <c r="C11" s="42" t="s">
        <v>0</v>
      </c>
      <c r="D11" s="37" t="s">
        <v>9</v>
      </c>
      <c r="E11" s="30">
        <v>1189</v>
      </c>
      <c r="F11" s="31">
        <v>279</v>
      </c>
      <c r="G11" s="34">
        <v>7</v>
      </c>
      <c r="H11" s="34">
        <v>7</v>
      </c>
      <c r="I11" s="31" t="s">
        <v>990</v>
      </c>
      <c r="J11" s="31"/>
      <c r="K11" s="35" t="s">
        <v>556</v>
      </c>
      <c r="L11" s="35">
        <v>18</v>
      </c>
      <c r="M11" s="59">
        <f t="shared" si="0"/>
        <v>18</v>
      </c>
      <c r="N11" s="35" t="s">
        <v>556</v>
      </c>
      <c r="O11" s="35" t="s">
        <v>557</v>
      </c>
      <c r="P11" s="35" t="s">
        <v>556</v>
      </c>
      <c r="Q11" s="35" t="s">
        <v>915</v>
      </c>
      <c r="R11" s="36" t="s">
        <v>556</v>
      </c>
      <c r="S11" s="35"/>
      <c r="T11" s="35" t="s">
        <v>556</v>
      </c>
      <c r="U11" s="35" t="s">
        <v>556</v>
      </c>
      <c r="V11" s="35"/>
      <c r="W11" s="35">
        <v>45</v>
      </c>
      <c r="X11" s="55">
        <v>5708505.3799999999</v>
      </c>
      <c r="Y11" s="35">
        <v>4476</v>
      </c>
      <c r="Z11" s="35">
        <v>194</v>
      </c>
      <c r="AA11" s="53" t="s">
        <v>1051</v>
      </c>
      <c r="AB11" s="68" t="s">
        <v>1052</v>
      </c>
    </row>
    <row r="12" spans="1:28" ht="15.75" thickBot="1" x14ac:dyDescent="0.3">
      <c r="A12" s="60">
        <v>10</v>
      </c>
      <c r="B12" s="37" t="s">
        <v>10</v>
      </c>
      <c r="C12" s="42" t="s">
        <v>0</v>
      </c>
      <c r="D12" s="37" t="s">
        <v>10</v>
      </c>
      <c r="E12" s="30">
        <v>468</v>
      </c>
      <c r="F12" s="31">
        <v>88</v>
      </c>
      <c r="G12" s="34">
        <v>15.7</v>
      </c>
      <c r="H12" s="34">
        <v>15.7</v>
      </c>
      <c r="I12" s="31" t="s">
        <v>990</v>
      </c>
      <c r="J12" s="31"/>
      <c r="K12" s="35" t="s">
        <v>556</v>
      </c>
      <c r="L12" s="35">
        <v>3</v>
      </c>
      <c r="M12" s="59">
        <f t="shared" si="0"/>
        <v>3</v>
      </c>
      <c r="N12" s="35" t="s">
        <v>556</v>
      </c>
      <c r="O12" s="35" t="s">
        <v>557</v>
      </c>
      <c r="P12" s="35" t="s">
        <v>556</v>
      </c>
      <c r="Q12" s="35" t="s">
        <v>915</v>
      </c>
      <c r="R12" s="36" t="s">
        <v>556</v>
      </c>
      <c r="S12" s="35"/>
      <c r="T12" s="35"/>
      <c r="U12" s="35" t="s">
        <v>914</v>
      </c>
      <c r="V12" s="35"/>
      <c r="W12" s="35">
        <v>36</v>
      </c>
      <c r="X12" s="55">
        <v>3190650</v>
      </c>
      <c r="Y12" s="35">
        <v>938</v>
      </c>
      <c r="Z12" s="35">
        <v>385</v>
      </c>
      <c r="AA12" s="53" t="s">
        <v>1054</v>
      </c>
      <c r="AB12" s="66" t="s">
        <v>1053</v>
      </c>
    </row>
    <row r="13" spans="1:28" ht="15.75" thickBot="1" x14ac:dyDescent="0.3">
      <c r="A13" s="60">
        <v>11</v>
      </c>
      <c r="B13" s="37" t="s">
        <v>11</v>
      </c>
      <c r="C13" s="42" t="s">
        <v>0</v>
      </c>
      <c r="D13" s="37" t="s">
        <v>11</v>
      </c>
      <c r="E13" s="30">
        <v>988</v>
      </c>
      <c r="F13" s="31">
        <v>210</v>
      </c>
      <c r="G13" s="34">
        <v>3.35</v>
      </c>
      <c r="H13" s="34">
        <v>3.35</v>
      </c>
      <c r="I13" s="31" t="s">
        <v>990</v>
      </c>
      <c r="J13" s="31">
        <v>808</v>
      </c>
      <c r="K13" s="35" t="s">
        <v>556</v>
      </c>
      <c r="L13" s="35">
        <v>11</v>
      </c>
      <c r="M13" s="59">
        <f t="shared" si="0"/>
        <v>11</v>
      </c>
      <c r="N13" s="35" t="s">
        <v>556</v>
      </c>
      <c r="O13" s="35" t="s">
        <v>556</v>
      </c>
      <c r="P13" s="35" t="s">
        <v>556</v>
      </c>
      <c r="Q13" s="35" t="s">
        <v>915</v>
      </c>
      <c r="R13" s="36" t="s">
        <v>556</v>
      </c>
      <c r="S13" s="35"/>
      <c r="T13" s="35" t="s">
        <v>556</v>
      </c>
      <c r="U13" s="35" t="s">
        <v>556</v>
      </c>
      <c r="V13" s="35"/>
      <c r="W13" s="35">
        <v>7</v>
      </c>
      <c r="X13" s="55">
        <v>441852.6</v>
      </c>
      <c r="Y13" s="35">
        <v>2030</v>
      </c>
      <c r="Z13" s="35">
        <v>718</v>
      </c>
      <c r="AA13" s="53" t="s">
        <v>1056</v>
      </c>
      <c r="AB13" s="68" t="s">
        <v>1055</v>
      </c>
    </row>
    <row r="14" spans="1:28" ht="15.75" thickBot="1" x14ac:dyDescent="0.3">
      <c r="A14" s="60">
        <v>12</v>
      </c>
      <c r="B14" s="37" t="s">
        <v>12</v>
      </c>
      <c r="C14" s="42" t="s">
        <v>0</v>
      </c>
      <c r="D14" s="37" t="s">
        <v>12</v>
      </c>
      <c r="E14" s="30">
        <v>181</v>
      </c>
      <c r="F14" s="31">
        <v>40</v>
      </c>
      <c r="G14" s="34">
        <v>23.4</v>
      </c>
      <c r="H14" s="34">
        <v>23.4</v>
      </c>
      <c r="I14" s="31" t="s">
        <v>990</v>
      </c>
      <c r="J14" s="31"/>
      <c r="K14" s="35" t="s">
        <v>556</v>
      </c>
      <c r="L14" s="35">
        <v>2</v>
      </c>
      <c r="M14" s="59">
        <f t="shared" si="0"/>
        <v>2</v>
      </c>
      <c r="N14" s="35" t="s">
        <v>556</v>
      </c>
      <c r="O14" s="35" t="s">
        <v>557</v>
      </c>
      <c r="P14" s="35" t="s">
        <v>556</v>
      </c>
      <c r="Q14" s="35" t="s">
        <v>915</v>
      </c>
      <c r="R14" s="36" t="s">
        <v>556</v>
      </c>
      <c r="S14" s="35"/>
      <c r="T14" s="35"/>
      <c r="U14" s="35" t="s">
        <v>914</v>
      </c>
      <c r="V14" s="35"/>
      <c r="W14" s="35">
        <v>28</v>
      </c>
      <c r="X14" s="55">
        <v>1710129.21</v>
      </c>
      <c r="Y14" s="35">
        <v>612</v>
      </c>
      <c r="Z14" s="35">
        <v>845</v>
      </c>
      <c r="AA14" s="53" t="s">
        <v>1058</v>
      </c>
      <c r="AB14" s="68" t="s">
        <v>1057</v>
      </c>
    </row>
    <row r="15" spans="1:28" ht="15.75" thickBot="1" x14ac:dyDescent="0.3">
      <c r="A15" s="60">
        <v>13</v>
      </c>
      <c r="B15" s="37" t="s">
        <v>13</v>
      </c>
      <c r="C15" s="42" t="s">
        <v>0</v>
      </c>
      <c r="D15" s="37" t="s">
        <v>13</v>
      </c>
      <c r="E15" s="30">
        <v>222</v>
      </c>
      <c r="F15" s="31">
        <v>49</v>
      </c>
      <c r="G15" s="34">
        <v>26</v>
      </c>
      <c r="H15" s="34">
        <v>26</v>
      </c>
      <c r="I15" s="31" t="s">
        <v>990</v>
      </c>
      <c r="J15" s="31"/>
      <c r="K15" s="35" t="s">
        <v>556</v>
      </c>
      <c r="L15" s="35">
        <v>3</v>
      </c>
      <c r="M15" s="59">
        <f t="shared" si="0"/>
        <v>3</v>
      </c>
      <c r="N15" s="35" t="s">
        <v>556</v>
      </c>
      <c r="O15" s="35" t="s">
        <v>557</v>
      </c>
      <c r="P15" s="35" t="s">
        <v>556</v>
      </c>
      <c r="Q15" s="35" t="s">
        <v>915</v>
      </c>
      <c r="R15" s="36" t="s">
        <v>556</v>
      </c>
      <c r="S15" s="35"/>
      <c r="T15" s="35" t="s">
        <v>556</v>
      </c>
      <c r="U15" s="35" t="s">
        <v>556</v>
      </c>
      <c r="V15" s="35"/>
      <c r="W15" s="35"/>
      <c r="X15" s="35"/>
      <c r="Y15" s="35">
        <v>477</v>
      </c>
      <c r="Z15" s="35">
        <v>206</v>
      </c>
      <c r="AA15" s="53" t="s">
        <v>1059</v>
      </c>
      <c r="AB15" s="70">
        <v>5337469660</v>
      </c>
    </row>
    <row r="16" spans="1:28" ht="15.75" thickBot="1" x14ac:dyDescent="0.3">
      <c r="A16" s="60">
        <v>14</v>
      </c>
      <c r="B16" s="37" t="s">
        <v>14</v>
      </c>
      <c r="C16" s="42" t="s">
        <v>0</v>
      </c>
      <c r="D16" s="37" t="s">
        <v>14</v>
      </c>
      <c r="E16" s="30">
        <v>380</v>
      </c>
      <c r="F16" s="31">
        <v>91</v>
      </c>
      <c r="G16" s="34">
        <v>5</v>
      </c>
      <c r="H16" s="34">
        <v>5</v>
      </c>
      <c r="I16" s="31" t="s">
        <v>990</v>
      </c>
      <c r="J16" s="31">
        <v>984</v>
      </c>
      <c r="K16" s="35" t="s">
        <v>556</v>
      </c>
      <c r="L16" s="35">
        <v>3</v>
      </c>
      <c r="M16" s="59">
        <f t="shared" si="0"/>
        <v>3</v>
      </c>
      <c r="N16" s="35" t="s">
        <v>556</v>
      </c>
      <c r="O16" s="35" t="s">
        <v>557</v>
      </c>
      <c r="P16" s="35" t="s">
        <v>556</v>
      </c>
      <c r="Q16" s="35" t="s">
        <v>915</v>
      </c>
      <c r="R16" s="36" t="s">
        <v>556</v>
      </c>
      <c r="S16" s="35"/>
      <c r="T16" s="35" t="s">
        <v>556</v>
      </c>
      <c r="U16" s="35" t="s">
        <v>556</v>
      </c>
      <c r="V16" s="35"/>
      <c r="W16" s="35">
        <v>6</v>
      </c>
      <c r="X16" s="55">
        <v>504070.55</v>
      </c>
      <c r="Y16" s="35">
        <v>1115</v>
      </c>
      <c r="Z16" s="35">
        <v>17</v>
      </c>
      <c r="AA16" s="53" t="s">
        <v>1061</v>
      </c>
      <c r="AB16" s="67" t="s">
        <v>1060</v>
      </c>
    </row>
    <row r="17" spans="1:28" ht="15.75" thickBot="1" x14ac:dyDescent="0.3">
      <c r="A17" s="60">
        <v>15</v>
      </c>
      <c r="B17" s="37" t="s">
        <v>15</v>
      </c>
      <c r="C17" s="42" t="s">
        <v>0</v>
      </c>
      <c r="D17" s="37" t="s">
        <v>15</v>
      </c>
      <c r="E17" s="30">
        <v>343</v>
      </c>
      <c r="F17" s="31">
        <v>76</v>
      </c>
      <c r="G17" s="34">
        <v>36.200000000000003</v>
      </c>
      <c r="H17" s="34">
        <v>36.200000000000003</v>
      </c>
      <c r="I17" s="31" t="s">
        <v>990</v>
      </c>
      <c r="J17" s="31"/>
      <c r="K17" s="35" t="s">
        <v>556</v>
      </c>
      <c r="L17" s="35">
        <v>4</v>
      </c>
      <c r="M17" s="59">
        <f t="shared" si="0"/>
        <v>4</v>
      </c>
      <c r="N17" s="35" t="s">
        <v>556</v>
      </c>
      <c r="O17" s="35" t="s">
        <v>557</v>
      </c>
      <c r="P17" s="35" t="s">
        <v>556</v>
      </c>
      <c r="Q17" s="35" t="s">
        <v>915</v>
      </c>
      <c r="R17" s="36" t="s">
        <v>556</v>
      </c>
      <c r="S17" s="35"/>
      <c r="T17" s="35"/>
      <c r="U17" s="35" t="s">
        <v>914</v>
      </c>
      <c r="V17" s="35"/>
      <c r="W17" s="35">
        <v>38</v>
      </c>
      <c r="X17" s="55">
        <v>14566013.25</v>
      </c>
      <c r="Y17" s="35">
        <v>1201</v>
      </c>
      <c r="Z17" s="35">
        <v>2561</v>
      </c>
      <c r="AA17" s="53" t="s">
        <v>1062</v>
      </c>
      <c r="AB17" s="70">
        <v>5327927854</v>
      </c>
    </row>
    <row r="18" spans="1:28" ht="15.75" thickBot="1" x14ac:dyDescent="0.3">
      <c r="A18" s="60">
        <v>16</v>
      </c>
      <c r="B18" s="37" t="s">
        <v>16</v>
      </c>
      <c r="C18" s="42" t="s">
        <v>0</v>
      </c>
      <c r="D18" s="37" t="s">
        <v>16</v>
      </c>
      <c r="E18" s="30">
        <v>105</v>
      </c>
      <c r="F18" s="31">
        <v>28</v>
      </c>
      <c r="G18" s="34">
        <v>12.5</v>
      </c>
      <c r="H18" s="34">
        <v>12.5</v>
      </c>
      <c r="I18" s="31" t="s">
        <v>990</v>
      </c>
      <c r="J18" s="31"/>
      <c r="K18" s="35" t="s">
        <v>556</v>
      </c>
      <c r="L18" s="35"/>
      <c r="M18" s="59">
        <f t="shared" si="0"/>
        <v>0</v>
      </c>
      <c r="N18" s="35" t="s">
        <v>556</v>
      </c>
      <c r="O18" s="35" t="s">
        <v>557</v>
      </c>
      <c r="P18" s="35" t="s">
        <v>556</v>
      </c>
      <c r="Q18" s="35" t="s">
        <v>915</v>
      </c>
      <c r="R18" s="36" t="s">
        <v>556</v>
      </c>
      <c r="S18" s="35"/>
      <c r="T18" s="35"/>
      <c r="U18" s="35" t="s">
        <v>914</v>
      </c>
      <c r="V18" s="35"/>
      <c r="W18" s="35">
        <v>23</v>
      </c>
      <c r="X18" s="55">
        <v>10925040.52</v>
      </c>
      <c r="Y18" s="35">
        <v>634</v>
      </c>
      <c r="Z18" s="35">
        <v>225</v>
      </c>
      <c r="AA18" s="61"/>
      <c r="AB18" s="61"/>
    </row>
    <row r="19" spans="1:28" ht="15.75" thickBot="1" x14ac:dyDescent="0.3">
      <c r="A19" s="60">
        <v>17</v>
      </c>
      <c r="B19" s="37" t="s">
        <v>17</v>
      </c>
      <c r="C19" s="42" t="s">
        <v>0</v>
      </c>
      <c r="D19" s="37" t="s">
        <v>17</v>
      </c>
      <c r="E19" s="30">
        <v>100</v>
      </c>
      <c r="F19" s="31">
        <v>19</v>
      </c>
      <c r="G19" s="34">
        <v>27.7</v>
      </c>
      <c r="H19" s="34">
        <v>27.7</v>
      </c>
      <c r="I19" s="31" t="s">
        <v>991</v>
      </c>
      <c r="J19" s="31">
        <v>208</v>
      </c>
      <c r="K19" s="35" t="s">
        <v>556</v>
      </c>
      <c r="L19" s="35"/>
      <c r="M19" s="59">
        <f t="shared" si="0"/>
        <v>0</v>
      </c>
      <c r="N19" s="35" t="s">
        <v>556</v>
      </c>
      <c r="O19" s="35" t="s">
        <v>557</v>
      </c>
      <c r="P19" s="35" t="s">
        <v>556</v>
      </c>
      <c r="Q19" s="35" t="s">
        <v>915</v>
      </c>
      <c r="R19" s="36" t="s">
        <v>556</v>
      </c>
      <c r="S19" s="35"/>
      <c r="T19" s="35"/>
      <c r="U19" s="35" t="s">
        <v>914</v>
      </c>
      <c r="V19" s="35"/>
      <c r="W19" s="35">
        <v>22</v>
      </c>
      <c r="X19" s="55">
        <v>12163931.109999999</v>
      </c>
      <c r="Y19" s="35">
        <v>126</v>
      </c>
      <c r="Z19" s="35">
        <v>1734</v>
      </c>
      <c r="AA19" s="53" t="s">
        <v>1063</v>
      </c>
      <c r="AB19" s="71">
        <v>5339680200</v>
      </c>
    </row>
    <row r="20" spans="1:28" ht="15.75" thickBot="1" x14ac:dyDescent="0.3">
      <c r="A20" s="60">
        <v>18</v>
      </c>
      <c r="B20" s="37" t="s">
        <v>18</v>
      </c>
      <c r="C20" s="42" t="s">
        <v>0</v>
      </c>
      <c r="D20" s="37" t="s">
        <v>18</v>
      </c>
      <c r="E20" s="30">
        <v>579</v>
      </c>
      <c r="F20" s="31">
        <v>139</v>
      </c>
      <c r="G20" s="34">
        <v>13.05</v>
      </c>
      <c r="H20" s="34">
        <v>13.05</v>
      </c>
      <c r="I20" s="31" t="s">
        <v>990</v>
      </c>
      <c r="J20" s="31"/>
      <c r="K20" s="35" t="s">
        <v>556</v>
      </c>
      <c r="L20" s="35">
        <v>9</v>
      </c>
      <c r="M20" s="59">
        <f t="shared" si="0"/>
        <v>9</v>
      </c>
      <c r="N20" s="35" t="s">
        <v>556</v>
      </c>
      <c r="O20" s="35" t="s">
        <v>557</v>
      </c>
      <c r="P20" s="35" t="s">
        <v>556</v>
      </c>
      <c r="Q20" s="35" t="s">
        <v>915</v>
      </c>
      <c r="R20" s="36" t="s">
        <v>556</v>
      </c>
      <c r="S20" s="35"/>
      <c r="T20" s="35" t="s">
        <v>556</v>
      </c>
      <c r="U20" s="35" t="s">
        <v>556</v>
      </c>
      <c r="V20" s="35"/>
      <c r="W20" s="35">
        <v>23</v>
      </c>
      <c r="X20" s="55">
        <v>5133114.7300000004</v>
      </c>
      <c r="Y20" s="35">
        <v>650</v>
      </c>
      <c r="Z20" s="35">
        <v>2206</v>
      </c>
      <c r="AA20" s="53" t="s">
        <v>1064</v>
      </c>
      <c r="AB20" s="70">
        <v>5367674694</v>
      </c>
    </row>
    <row r="21" spans="1:28" ht="15.75" thickBot="1" x14ac:dyDescent="0.3">
      <c r="A21" s="60">
        <v>19</v>
      </c>
      <c r="B21" s="37" t="s">
        <v>19</v>
      </c>
      <c r="C21" s="42" t="s">
        <v>0</v>
      </c>
      <c r="D21" s="37" t="s">
        <v>19</v>
      </c>
      <c r="E21" s="30">
        <v>509</v>
      </c>
      <c r="F21" s="31">
        <v>122</v>
      </c>
      <c r="G21" s="34">
        <v>4</v>
      </c>
      <c r="H21" s="34">
        <v>4</v>
      </c>
      <c r="I21" s="31" t="s">
        <v>990</v>
      </c>
      <c r="J21" s="31">
        <v>312</v>
      </c>
      <c r="K21" s="35" t="s">
        <v>556</v>
      </c>
      <c r="L21" s="35">
        <v>4</v>
      </c>
      <c r="M21" s="59">
        <f t="shared" si="0"/>
        <v>4</v>
      </c>
      <c r="N21" s="35" t="s">
        <v>556</v>
      </c>
      <c r="O21" s="35" t="s">
        <v>557</v>
      </c>
      <c r="P21" s="35" t="s">
        <v>556</v>
      </c>
      <c r="Q21" s="35" t="s">
        <v>915</v>
      </c>
      <c r="R21" s="36" t="s">
        <v>556</v>
      </c>
      <c r="S21" s="35"/>
      <c r="T21" s="35"/>
      <c r="U21" s="35" t="s">
        <v>914</v>
      </c>
      <c r="V21" s="35"/>
      <c r="W21" s="35">
        <v>14</v>
      </c>
      <c r="X21" s="55">
        <v>2592243.64</v>
      </c>
      <c r="Y21" s="35">
        <v>963</v>
      </c>
      <c r="Z21" s="35">
        <v>109</v>
      </c>
      <c r="AA21" s="53" t="s">
        <v>1065</v>
      </c>
      <c r="AB21" s="70">
        <v>5446822624</v>
      </c>
    </row>
    <row r="22" spans="1:28" ht="15.75" thickBot="1" x14ac:dyDescent="0.3">
      <c r="A22" s="60">
        <v>20</v>
      </c>
      <c r="B22" s="37" t="s">
        <v>20</v>
      </c>
      <c r="C22" s="42" t="s">
        <v>0</v>
      </c>
      <c r="D22" s="37" t="s">
        <v>20</v>
      </c>
      <c r="E22" s="30">
        <v>226</v>
      </c>
      <c r="F22" s="31">
        <v>53</v>
      </c>
      <c r="G22" s="34">
        <v>22.7</v>
      </c>
      <c r="H22" s="34">
        <v>22.7</v>
      </c>
      <c r="I22" s="31" t="s">
        <v>990</v>
      </c>
      <c r="J22" s="31">
        <v>400</v>
      </c>
      <c r="K22" s="35" t="s">
        <v>556</v>
      </c>
      <c r="L22" s="35">
        <v>3</v>
      </c>
      <c r="M22" s="59">
        <f t="shared" si="0"/>
        <v>3</v>
      </c>
      <c r="N22" s="35" t="s">
        <v>556</v>
      </c>
      <c r="O22" s="35" t="s">
        <v>556</v>
      </c>
      <c r="P22" s="35" t="s">
        <v>556</v>
      </c>
      <c r="Q22" s="35" t="s">
        <v>915</v>
      </c>
      <c r="R22" s="36" t="s">
        <v>556</v>
      </c>
      <c r="S22" s="35"/>
      <c r="T22" s="35"/>
      <c r="U22" s="35" t="s">
        <v>914</v>
      </c>
      <c r="V22" s="35"/>
      <c r="W22" s="35">
        <v>19</v>
      </c>
      <c r="X22" s="55">
        <v>1342131.33</v>
      </c>
      <c r="Y22" s="35">
        <v>747</v>
      </c>
      <c r="Z22" s="35"/>
      <c r="AA22" s="53" t="s">
        <v>1066</v>
      </c>
      <c r="AB22" s="68">
        <v>5354200329</v>
      </c>
    </row>
    <row r="23" spans="1:28" ht="15.75" thickBot="1" x14ac:dyDescent="0.3">
      <c r="A23" s="60">
        <v>21</v>
      </c>
      <c r="B23" s="37" t="s">
        <v>21</v>
      </c>
      <c r="C23" s="42" t="s">
        <v>0</v>
      </c>
      <c r="D23" s="37" t="s">
        <v>21</v>
      </c>
      <c r="E23" s="30">
        <v>371</v>
      </c>
      <c r="F23" s="31">
        <v>106</v>
      </c>
      <c r="G23" s="34">
        <v>7</v>
      </c>
      <c r="H23" s="34">
        <v>7</v>
      </c>
      <c r="I23" s="31" t="s">
        <v>990</v>
      </c>
      <c r="J23" s="31"/>
      <c r="K23" s="35" t="s">
        <v>556</v>
      </c>
      <c r="L23" s="35">
        <v>4</v>
      </c>
      <c r="M23" s="59">
        <f t="shared" si="0"/>
        <v>4</v>
      </c>
      <c r="N23" s="35" t="s">
        <v>556</v>
      </c>
      <c r="O23" s="35" t="s">
        <v>557</v>
      </c>
      <c r="P23" s="35" t="s">
        <v>556</v>
      </c>
      <c r="Q23" s="35" t="s">
        <v>915</v>
      </c>
      <c r="R23" s="36" t="s">
        <v>556</v>
      </c>
      <c r="S23" s="35"/>
      <c r="T23" s="35"/>
      <c r="U23" s="35" t="s">
        <v>914</v>
      </c>
      <c r="V23" s="35"/>
      <c r="W23" s="35">
        <v>16</v>
      </c>
      <c r="X23" s="55">
        <v>7503271.4800000004</v>
      </c>
      <c r="Y23" s="35">
        <v>1507</v>
      </c>
      <c r="Z23" s="35"/>
      <c r="AA23" s="53" t="s">
        <v>1067</v>
      </c>
      <c r="AB23" s="70">
        <v>5444469704</v>
      </c>
    </row>
    <row r="24" spans="1:28" ht="15.75" thickBot="1" x14ac:dyDescent="0.3">
      <c r="A24" s="60">
        <v>22</v>
      </c>
      <c r="B24" s="37" t="s">
        <v>22</v>
      </c>
      <c r="C24" s="42" t="s">
        <v>0</v>
      </c>
      <c r="D24" s="37" t="s">
        <v>22</v>
      </c>
      <c r="E24" s="30">
        <v>912</v>
      </c>
      <c r="F24" s="31">
        <v>192</v>
      </c>
      <c r="G24" s="34">
        <v>8</v>
      </c>
      <c r="H24" s="34">
        <v>8</v>
      </c>
      <c r="I24" s="31" t="s">
        <v>990</v>
      </c>
      <c r="J24" s="31"/>
      <c r="K24" s="35" t="s">
        <v>556</v>
      </c>
      <c r="L24" s="35">
        <v>9</v>
      </c>
      <c r="M24" s="59">
        <f t="shared" si="0"/>
        <v>9</v>
      </c>
      <c r="N24" s="35" t="s">
        <v>556</v>
      </c>
      <c r="O24" s="35" t="s">
        <v>557</v>
      </c>
      <c r="P24" s="35" t="s">
        <v>556</v>
      </c>
      <c r="Q24" s="35" t="s">
        <v>915</v>
      </c>
      <c r="R24" s="36" t="s">
        <v>556</v>
      </c>
      <c r="S24" s="35"/>
      <c r="T24" s="35" t="s">
        <v>556</v>
      </c>
      <c r="U24" s="35" t="s">
        <v>556</v>
      </c>
      <c r="V24" s="35"/>
      <c r="W24" s="35">
        <v>13</v>
      </c>
      <c r="X24" s="55">
        <v>3392350</v>
      </c>
      <c r="Y24" s="35">
        <v>2384</v>
      </c>
      <c r="Z24" s="35">
        <v>906</v>
      </c>
      <c r="AA24" s="53" t="s">
        <v>1068</v>
      </c>
      <c r="AB24" s="64">
        <v>5306614892</v>
      </c>
    </row>
    <row r="25" spans="1:28" ht="15.75" thickBot="1" x14ac:dyDescent="0.3">
      <c r="A25" s="60">
        <v>23</v>
      </c>
      <c r="B25" s="37" t="s">
        <v>23</v>
      </c>
      <c r="C25" s="42" t="s">
        <v>0</v>
      </c>
      <c r="D25" s="37" t="s">
        <v>23</v>
      </c>
      <c r="E25" s="30">
        <v>590</v>
      </c>
      <c r="F25" s="31">
        <v>135</v>
      </c>
      <c r="G25" s="34">
        <v>8.8000000000000007</v>
      </c>
      <c r="H25" s="34">
        <v>8.8000000000000007</v>
      </c>
      <c r="I25" s="31" t="s">
        <v>990</v>
      </c>
      <c r="J25" s="31"/>
      <c r="K25" s="35" t="s">
        <v>556</v>
      </c>
      <c r="L25" s="35">
        <v>12</v>
      </c>
      <c r="M25" s="59">
        <f t="shared" si="0"/>
        <v>12</v>
      </c>
      <c r="N25" s="35" t="s">
        <v>556</v>
      </c>
      <c r="O25" s="35" t="s">
        <v>557</v>
      </c>
      <c r="P25" s="35" t="s">
        <v>556</v>
      </c>
      <c r="Q25" s="35" t="s">
        <v>915</v>
      </c>
      <c r="R25" s="36" t="s">
        <v>556</v>
      </c>
      <c r="S25" s="35"/>
      <c r="T25" s="35" t="s">
        <v>556</v>
      </c>
      <c r="U25" s="35" t="s">
        <v>556</v>
      </c>
      <c r="V25" s="35"/>
      <c r="W25" s="35">
        <v>5</v>
      </c>
      <c r="X25" s="55">
        <v>981250</v>
      </c>
      <c r="Y25" s="35">
        <v>3843</v>
      </c>
      <c r="Z25" s="35">
        <v>655</v>
      </c>
      <c r="AA25" s="53" t="s">
        <v>1069</v>
      </c>
      <c r="AB25" s="66">
        <v>5364620802</v>
      </c>
    </row>
    <row r="26" spans="1:28" ht="15.75" thickBot="1" x14ac:dyDescent="0.3">
      <c r="A26" s="60">
        <v>24</v>
      </c>
      <c r="B26" s="37" t="s">
        <v>24</v>
      </c>
      <c r="C26" s="42" t="s">
        <v>0</v>
      </c>
      <c r="D26" s="37" t="s">
        <v>24</v>
      </c>
      <c r="E26" s="30">
        <v>141</v>
      </c>
      <c r="F26" s="31">
        <v>33</v>
      </c>
      <c r="G26" s="34">
        <v>25.7</v>
      </c>
      <c r="H26" s="34">
        <v>25.7</v>
      </c>
      <c r="I26" s="31" t="s">
        <v>990</v>
      </c>
      <c r="J26" s="31"/>
      <c r="K26" s="35" t="s">
        <v>556</v>
      </c>
      <c r="L26" s="35">
        <v>3</v>
      </c>
      <c r="M26" s="59">
        <f t="shared" si="0"/>
        <v>3</v>
      </c>
      <c r="N26" s="35" t="s">
        <v>556</v>
      </c>
      <c r="O26" s="35" t="s">
        <v>557</v>
      </c>
      <c r="P26" s="35" t="s">
        <v>557</v>
      </c>
      <c r="Q26" s="35" t="s">
        <v>915</v>
      </c>
      <c r="R26" s="36" t="s">
        <v>556</v>
      </c>
      <c r="S26" s="35"/>
      <c r="T26" s="35"/>
      <c r="U26" s="35" t="s">
        <v>914</v>
      </c>
      <c r="V26" s="35"/>
      <c r="W26" s="35">
        <v>22</v>
      </c>
      <c r="X26" s="55">
        <v>2919710.77</v>
      </c>
      <c r="Y26" s="35">
        <v>298</v>
      </c>
      <c r="Z26" s="35">
        <v>1678</v>
      </c>
      <c r="AA26" s="53" t="s">
        <v>1070</v>
      </c>
      <c r="AB26" s="70">
        <v>5377387620</v>
      </c>
    </row>
    <row r="27" spans="1:28" ht="15.75" thickBot="1" x14ac:dyDescent="0.3">
      <c r="A27" s="60">
        <v>25</v>
      </c>
      <c r="B27" s="37" t="s">
        <v>25</v>
      </c>
      <c r="C27" s="42" t="s">
        <v>0</v>
      </c>
      <c r="D27" s="37" t="s">
        <v>25</v>
      </c>
      <c r="E27" s="30">
        <v>183</v>
      </c>
      <c r="F27" s="31">
        <v>48</v>
      </c>
      <c r="G27" s="34">
        <v>19.850000000000001</v>
      </c>
      <c r="H27" s="34">
        <v>19.850000000000001</v>
      </c>
      <c r="I27" s="31" t="s">
        <v>990</v>
      </c>
      <c r="J27" s="31"/>
      <c r="K27" s="35" t="s">
        <v>556</v>
      </c>
      <c r="L27" s="35">
        <v>1</v>
      </c>
      <c r="M27" s="59">
        <f t="shared" si="0"/>
        <v>1</v>
      </c>
      <c r="N27" s="35" t="s">
        <v>556</v>
      </c>
      <c r="O27" s="35" t="s">
        <v>557</v>
      </c>
      <c r="P27" s="35" t="s">
        <v>556</v>
      </c>
      <c r="Q27" s="35" t="s">
        <v>915</v>
      </c>
      <c r="R27" s="36" t="s">
        <v>556</v>
      </c>
      <c r="S27" s="35"/>
      <c r="T27" s="35"/>
      <c r="U27" s="35" t="s">
        <v>914</v>
      </c>
      <c r="V27" s="35"/>
      <c r="W27" s="35">
        <v>24</v>
      </c>
      <c r="X27" s="55">
        <v>6811195.4900000002</v>
      </c>
      <c r="Y27" s="35">
        <v>635</v>
      </c>
      <c r="Z27" s="35">
        <v>1867</v>
      </c>
      <c r="AA27" s="53" t="s">
        <v>1072</v>
      </c>
      <c r="AB27" s="68" t="s">
        <v>1071</v>
      </c>
    </row>
    <row r="28" spans="1:28" ht="15.75" thickBot="1" x14ac:dyDescent="0.3">
      <c r="A28" s="60">
        <v>26</v>
      </c>
      <c r="B28" s="37" t="s">
        <v>27</v>
      </c>
      <c r="C28" s="42" t="s">
        <v>0</v>
      </c>
      <c r="D28" s="37" t="s">
        <v>27</v>
      </c>
      <c r="E28" s="30">
        <v>28</v>
      </c>
      <c r="F28" s="31">
        <v>9</v>
      </c>
      <c r="G28" s="34">
        <v>6</v>
      </c>
      <c r="H28" s="34">
        <v>6</v>
      </c>
      <c r="I28" s="31" t="s">
        <v>990</v>
      </c>
      <c r="J28" s="31">
        <v>936</v>
      </c>
      <c r="K28" s="35" t="s">
        <v>557</v>
      </c>
      <c r="L28" s="35"/>
      <c r="M28" s="59">
        <f t="shared" si="0"/>
        <v>0</v>
      </c>
      <c r="N28" s="35" t="s">
        <v>557</v>
      </c>
      <c r="O28" s="35" t="s">
        <v>557</v>
      </c>
      <c r="P28" s="35" t="s">
        <v>557</v>
      </c>
      <c r="Q28" s="35" t="s">
        <v>915</v>
      </c>
      <c r="R28" s="36" t="s">
        <v>556</v>
      </c>
      <c r="S28" s="35"/>
      <c r="T28" s="35" t="s">
        <v>556</v>
      </c>
      <c r="U28" s="35" t="s">
        <v>556</v>
      </c>
      <c r="V28" s="35"/>
      <c r="W28" s="35">
        <v>5</v>
      </c>
      <c r="X28" s="55">
        <v>774620.37</v>
      </c>
      <c r="Y28" s="35">
        <v>342</v>
      </c>
      <c r="Z28" s="35">
        <v>7</v>
      </c>
      <c r="AA28" s="53" t="s">
        <v>1073</v>
      </c>
      <c r="AB28" s="70">
        <v>5436901056</v>
      </c>
    </row>
    <row r="29" spans="1:28" ht="15.75" thickBot="1" x14ac:dyDescent="0.3">
      <c r="A29" s="60">
        <v>27</v>
      </c>
      <c r="B29" s="37" t="s">
        <v>28</v>
      </c>
      <c r="C29" s="42" t="s">
        <v>0</v>
      </c>
      <c r="D29" s="37" t="s">
        <v>28</v>
      </c>
      <c r="E29" s="30">
        <v>851</v>
      </c>
      <c r="F29" s="31">
        <v>165</v>
      </c>
      <c r="G29" s="34">
        <v>10.7</v>
      </c>
      <c r="H29" s="34">
        <v>10.7</v>
      </c>
      <c r="I29" s="31" t="s">
        <v>990</v>
      </c>
      <c r="J29" s="31"/>
      <c r="K29" s="35" t="s">
        <v>556</v>
      </c>
      <c r="L29" s="35">
        <v>12</v>
      </c>
      <c r="M29" s="59">
        <f t="shared" si="0"/>
        <v>12</v>
      </c>
      <c r="N29" s="35" t="s">
        <v>556</v>
      </c>
      <c r="O29" s="35" t="s">
        <v>557</v>
      </c>
      <c r="P29" s="35" t="s">
        <v>556</v>
      </c>
      <c r="Q29" s="35" t="s">
        <v>915</v>
      </c>
      <c r="R29" s="36" t="s">
        <v>556</v>
      </c>
      <c r="S29" s="35"/>
      <c r="T29" s="35"/>
      <c r="U29" s="35" t="s">
        <v>914</v>
      </c>
      <c r="V29" s="35"/>
      <c r="W29" s="35">
        <v>50</v>
      </c>
      <c r="X29" s="55">
        <v>6173004</v>
      </c>
      <c r="Y29" s="35">
        <v>1878</v>
      </c>
      <c r="Z29" s="35">
        <v>1430</v>
      </c>
      <c r="AA29" s="53" t="s">
        <v>1074</v>
      </c>
      <c r="AB29" s="69">
        <v>5396415005</v>
      </c>
    </row>
    <row r="30" spans="1:28" ht="15.75" thickBot="1" x14ac:dyDescent="0.3">
      <c r="A30" s="60">
        <v>28</v>
      </c>
      <c r="B30" s="37" t="s">
        <v>29</v>
      </c>
      <c r="C30" s="42" t="s">
        <v>0</v>
      </c>
      <c r="D30" s="37" t="s">
        <v>29</v>
      </c>
      <c r="E30" s="30">
        <v>99</v>
      </c>
      <c r="F30" s="31">
        <v>27</v>
      </c>
      <c r="G30" s="34">
        <v>10.050000000000001</v>
      </c>
      <c r="H30" s="34">
        <v>10.050000000000001</v>
      </c>
      <c r="I30" s="31" t="s">
        <v>990</v>
      </c>
      <c r="J30" s="31"/>
      <c r="K30" s="35" t="s">
        <v>556</v>
      </c>
      <c r="L30" s="35"/>
      <c r="M30" s="59">
        <f t="shared" si="0"/>
        <v>0</v>
      </c>
      <c r="N30" s="35" t="s">
        <v>556</v>
      </c>
      <c r="O30" s="35" t="s">
        <v>557</v>
      </c>
      <c r="P30" s="35" t="s">
        <v>557</v>
      </c>
      <c r="Q30" s="35" t="s">
        <v>915</v>
      </c>
      <c r="R30" s="36" t="s">
        <v>556</v>
      </c>
      <c r="S30" s="35"/>
      <c r="T30" s="35" t="s">
        <v>556</v>
      </c>
      <c r="U30" s="35" t="s">
        <v>556</v>
      </c>
      <c r="V30" s="35"/>
      <c r="W30" s="35">
        <v>12</v>
      </c>
      <c r="X30" s="55">
        <v>3710280.05</v>
      </c>
      <c r="Y30" s="35">
        <v>212</v>
      </c>
      <c r="Z30" s="35">
        <v>262</v>
      </c>
      <c r="AA30" s="53" t="s">
        <v>1075</v>
      </c>
      <c r="AB30" s="64">
        <v>5495510004</v>
      </c>
    </row>
    <row r="31" spans="1:28" ht="15.75" thickBot="1" x14ac:dyDescent="0.3">
      <c r="A31" s="60">
        <v>29</v>
      </c>
      <c r="B31" s="37" t="s">
        <v>30</v>
      </c>
      <c r="C31" s="42" t="s">
        <v>0</v>
      </c>
      <c r="D31" s="37" t="s">
        <v>30</v>
      </c>
      <c r="E31" s="30">
        <v>371</v>
      </c>
      <c r="F31" s="31">
        <v>69</v>
      </c>
      <c r="G31" s="34">
        <v>15.7</v>
      </c>
      <c r="H31" s="34">
        <v>15.7</v>
      </c>
      <c r="I31" s="31" t="s">
        <v>990</v>
      </c>
      <c r="J31" s="31">
        <v>208</v>
      </c>
      <c r="K31" s="35" t="s">
        <v>556</v>
      </c>
      <c r="L31" s="35">
        <v>4</v>
      </c>
      <c r="M31" s="59">
        <f t="shared" si="0"/>
        <v>4</v>
      </c>
      <c r="N31" s="35" t="s">
        <v>556</v>
      </c>
      <c r="O31" s="35" t="s">
        <v>557</v>
      </c>
      <c r="P31" s="35" t="s">
        <v>556</v>
      </c>
      <c r="Q31" s="35" t="s">
        <v>915</v>
      </c>
      <c r="R31" s="36" t="s">
        <v>556</v>
      </c>
      <c r="S31" s="35"/>
      <c r="T31" s="35" t="s">
        <v>556</v>
      </c>
      <c r="U31" s="35" t="s">
        <v>556</v>
      </c>
      <c r="V31" s="35"/>
      <c r="W31" s="35">
        <v>11</v>
      </c>
      <c r="X31" s="55">
        <v>356188.25</v>
      </c>
      <c r="Y31" s="35">
        <v>3337</v>
      </c>
      <c r="Z31" s="35">
        <v>415</v>
      </c>
      <c r="AA31" s="53" t="s">
        <v>1076</v>
      </c>
      <c r="AB31" s="64">
        <v>5362859664</v>
      </c>
    </row>
    <row r="32" spans="1:28" ht="15.75" thickBot="1" x14ac:dyDescent="0.3">
      <c r="A32" s="60">
        <v>30</v>
      </c>
      <c r="B32" s="37" t="s">
        <v>31</v>
      </c>
      <c r="C32" s="42" t="s">
        <v>0</v>
      </c>
      <c r="D32" s="37" t="s">
        <v>31</v>
      </c>
      <c r="E32" s="30">
        <v>111</v>
      </c>
      <c r="F32" s="31">
        <v>30</v>
      </c>
      <c r="G32" s="34">
        <v>8</v>
      </c>
      <c r="H32" s="34">
        <v>8</v>
      </c>
      <c r="I32" s="31" t="s">
        <v>990</v>
      </c>
      <c r="J32" s="31"/>
      <c r="K32" s="35" t="s">
        <v>556</v>
      </c>
      <c r="L32" s="35"/>
      <c r="M32" s="59">
        <f t="shared" si="0"/>
        <v>0</v>
      </c>
      <c r="N32" s="35" t="s">
        <v>556</v>
      </c>
      <c r="O32" s="35" t="s">
        <v>557</v>
      </c>
      <c r="P32" s="35" t="s">
        <v>556</v>
      </c>
      <c r="Q32" s="35" t="s">
        <v>915</v>
      </c>
      <c r="R32" s="36" t="s">
        <v>556</v>
      </c>
      <c r="S32" s="35"/>
      <c r="T32" s="35"/>
      <c r="U32" s="35" t="s">
        <v>914</v>
      </c>
      <c r="V32" s="35"/>
      <c r="W32" s="35">
        <v>4</v>
      </c>
      <c r="X32" s="55">
        <v>1880600</v>
      </c>
      <c r="Y32" s="35">
        <v>410</v>
      </c>
      <c r="Z32" s="35">
        <v>1408</v>
      </c>
      <c r="AA32" s="53" t="s">
        <v>1077</v>
      </c>
      <c r="AB32" s="64">
        <v>5337009215</v>
      </c>
    </row>
    <row r="33" spans="1:28" ht="15.75" thickBot="1" x14ac:dyDescent="0.3">
      <c r="A33" s="60">
        <v>31</v>
      </c>
      <c r="B33" s="37" t="s">
        <v>32</v>
      </c>
      <c r="C33" s="42" t="s">
        <v>0</v>
      </c>
      <c r="D33" s="37" t="s">
        <v>32</v>
      </c>
      <c r="E33" s="30">
        <v>288</v>
      </c>
      <c r="F33" s="31">
        <v>68</v>
      </c>
      <c r="G33" s="34">
        <v>4</v>
      </c>
      <c r="H33" s="34">
        <v>4</v>
      </c>
      <c r="I33" s="31" t="s">
        <v>990</v>
      </c>
      <c r="J33" s="31"/>
      <c r="K33" s="35" t="s">
        <v>556</v>
      </c>
      <c r="L33" s="35">
        <v>3</v>
      </c>
      <c r="M33" s="59">
        <f t="shared" si="0"/>
        <v>3</v>
      </c>
      <c r="N33" s="35" t="s">
        <v>556</v>
      </c>
      <c r="O33" s="35" t="s">
        <v>557</v>
      </c>
      <c r="P33" s="35" t="s">
        <v>556</v>
      </c>
      <c r="Q33" s="35" t="s">
        <v>915</v>
      </c>
      <c r="R33" s="36" t="s">
        <v>556</v>
      </c>
      <c r="S33" s="35"/>
      <c r="T33" s="35" t="s">
        <v>556</v>
      </c>
      <c r="U33" s="35" t="s">
        <v>556</v>
      </c>
      <c r="V33" s="35"/>
      <c r="W33" s="35"/>
      <c r="X33" s="35"/>
      <c r="Y33" s="35">
        <v>662</v>
      </c>
      <c r="Z33" s="35">
        <v>207</v>
      </c>
      <c r="AA33" s="53" t="s">
        <v>1078</v>
      </c>
      <c r="AB33" s="64">
        <v>5306405131</v>
      </c>
    </row>
    <row r="34" spans="1:28" ht="15.75" thickBot="1" x14ac:dyDescent="0.3">
      <c r="A34" s="60">
        <v>32</v>
      </c>
      <c r="B34" s="37" t="s">
        <v>34</v>
      </c>
      <c r="C34" s="42" t="s">
        <v>0</v>
      </c>
      <c r="D34" s="37" t="s">
        <v>34</v>
      </c>
      <c r="E34" s="30">
        <v>182</v>
      </c>
      <c r="F34" s="31">
        <v>63</v>
      </c>
      <c r="G34" s="34">
        <v>20.399999999999999</v>
      </c>
      <c r="H34" s="34">
        <v>20.399999999999999</v>
      </c>
      <c r="I34" s="31" t="s">
        <v>990</v>
      </c>
      <c r="J34" s="31"/>
      <c r="K34" s="35" t="s">
        <v>556</v>
      </c>
      <c r="L34" s="35"/>
      <c r="M34" s="59">
        <f t="shared" si="0"/>
        <v>0</v>
      </c>
      <c r="N34" s="35" t="s">
        <v>556</v>
      </c>
      <c r="O34" s="35" t="s">
        <v>556</v>
      </c>
      <c r="P34" s="35" t="s">
        <v>557</v>
      </c>
      <c r="Q34" s="35" t="s">
        <v>915</v>
      </c>
      <c r="R34" s="36" t="s">
        <v>556</v>
      </c>
      <c r="S34" s="35"/>
      <c r="T34" s="35"/>
      <c r="U34" s="35" t="s">
        <v>914</v>
      </c>
      <c r="V34" s="35"/>
      <c r="W34" s="35">
        <v>55</v>
      </c>
      <c r="X34" s="55">
        <v>5725634.5199999996</v>
      </c>
      <c r="Y34" s="35">
        <v>674</v>
      </c>
      <c r="Z34" s="35">
        <v>187</v>
      </c>
      <c r="AA34" s="53" t="s">
        <v>1079</v>
      </c>
      <c r="AB34" s="64">
        <v>5398112279</v>
      </c>
    </row>
    <row r="35" spans="1:28" ht="15.75" thickBot="1" x14ac:dyDescent="0.3">
      <c r="A35" s="60">
        <v>33</v>
      </c>
      <c r="B35" s="37" t="s">
        <v>35</v>
      </c>
      <c r="C35" s="42" t="s">
        <v>0</v>
      </c>
      <c r="D35" s="37" t="s">
        <v>35</v>
      </c>
      <c r="E35" s="30">
        <v>393</v>
      </c>
      <c r="F35" s="31">
        <v>82</v>
      </c>
      <c r="G35" s="34">
        <v>8</v>
      </c>
      <c r="H35" s="34">
        <v>8</v>
      </c>
      <c r="I35" s="31" t="s">
        <v>990</v>
      </c>
      <c r="J35" s="31"/>
      <c r="K35" s="35" t="s">
        <v>556</v>
      </c>
      <c r="L35" s="35">
        <v>2</v>
      </c>
      <c r="M35" s="59">
        <f t="shared" si="0"/>
        <v>2</v>
      </c>
      <c r="N35" s="35" t="s">
        <v>556</v>
      </c>
      <c r="O35" s="35" t="s">
        <v>556</v>
      </c>
      <c r="P35" s="35" t="s">
        <v>556</v>
      </c>
      <c r="Q35" s="35" t="s">
        <v>915</v>
      </c>
      <c r="R35" s="36" t="s">
        <v>556</v>
      </c>
      <c r="S35" s="35"/>
      <c r="T35" s="35" t="s">
        <v>556</v>
      </c>
      <c r="U35" s="35" t="s">
        <v>556</v>
      </c>
      <c r="V35" s="35"/>
      <c r="W35" s="35">
        <v>9</v>
      </c>
      <c r="X35" s="55">
        <v>1156425.83</v>
      </c>
      <c r="Y35" s="35">
        <v>939</v>
      </c>
      <c r="Z35" s="35">
        <v>219</v>
      </c>
      <c r="AA35" s="53" t="s">
        <v>1080</v>
      </c>
      <c r="AB35" s="68">
        <v>5378308977</v>
      </c>
    </row>
    <row r="36" spans="1:28" ht="15.75" thickBot="1" x14ac:dyDescent="0.3">
      <c r="A36" s="60">
        <v>34</v>
      </c>
      <c r="B36" s="37" t="s">
        <v>36</v>
      </c>
      <c r="C36" s="42" t="s">
        <v>0</v>
      </c>
      <c r="D36" s="37" t="s">
        <v>36</v>
      </c>
      <c r="E36" s="30">
        <v>457</v>
      </c>
      <c r="F36" s="31">
        <v>104</v>
      </c>
      <c r="G36" s="34">
        <v>5</v>
      </c>
      <c r="H36" s="34">
        <v>5</v>
      </c>
      <c r="I36" s="31" t="s">
        <v>990</v>
      </c>
      <c r="J36" s="31">
        <v>240</v>
      </c>
      <c r="K36" s="35" t="s">
        <v>556</v>
      </c>
      <c r="L36" s="35"/>
      <c r="M36" s="59">
        <f t="shared" si="0"/>
        <v>0</v>
      </c>
      <c r="N36" s="35" t="s">
        <v>556</v>
      </c>
      <c r="O36" s="35" t="s">
        <v>557</v>
      </c>
      <c r="P36" s="35" t="s">
        <v>556</v>
      </c>
      <c r="Q36" s="35" t="s">
        <v>915</v>
      </c>
      <c r="R36" s="36" t="s">
        <v>556</v>
      </c>
      <c r="S36" s="35"/>
      <c r="T36" s="35" t="s">
        <v>556</v>
      </c>
      <c r="U36" s="35" t="s">
        <v>556</v>
      </c>
      <c r="V36" s="35"/>
      <c r="W36" s="35"/>
      <c r="X36" s="35"/>
      <c r="Y36" s="35"/>
      <c r="Z36" s="35"/>
      <c r="AA36" s="53" t="s">
        <v>1081</v>
      </c>
      <c r="AB36" s="64">
        <v>5373339262</v>
      </c>
    </row>
    <row r="37" spans="1:28" ht="15.75" thickBot="1" x14ac:dyDescent="0.3">
      <c r="A37" s="60">
        <v>35</v>
      </c>
      <c r="B37" s="37" t="s">
        <v>37</v>
      </c>
      <c r="C37" s="42" t="s">
        <v>0</v>
      </c>
      <c r="D37" s="37" t="s">
        <v>37</v>
      </c>
      <c r="E37" s="30">
        <v>80</v>
      </c>
      <c r="F37" s="31">
        <v>22</v>
      </c>
      <c r="G37" s="34">
        <v>26.4</v>
      </c>
      <c r="H37" s="34">
        <v>26.4</v>
      </c>
      <c r="I37" s="31" t="s">
        <v>990</v>
      </c>
      <c r="J37" s="31"/>
      <c r="K37" s="35" t="s">
        <v>556</v>
      </c>
      <c r="L37" s="35">
        <v>2</v>
      </c>
      <c r="M37" s="59">
        <f t="shared" si="0"/>
        <v>2</v>
      </c>
      <c r="N37" s="35" t="s">
        <v>556</v>
      </c>
      <c r="O37" s="35" t="s">
        <v>557</v>
      </c>
      <c r="P37" s="35" t="s">
        <v>556</v>
      </c>
      <c r="Q37" s="35" t="s">
        <v>915</v>
      </c>
      <c r="R37" s="36" t="s">
        <v>556</v>
      </c>
      <c r="S37" s="35"/>
      <c r="T37" s="35"/>
      <c r="U37" s="35" t="s">
        <v>914</v>
      </c>
      <c r="V37" s="35"/>
      <c r="W37" s="35">
        <v>58</v>
      </c>
      <c r="X37" s="55">
        <v>7690451.8899999997</v>
      </c>
      <c r="Y37" s="35">
        <v>308</v>
      </c>
      <c r="Z37" s="35">
        <v>326</v>
      </c>
      <c r="AA37" s="53" t="s">
        <v>1082</v>
      </c>
      <c r="AB37" s="68">
        <v>5309332321</v>
      </c>
    </row>
    <row r="38" spans="1:28" ht="15.75" thickBot="1" x14ac:dyDescent="0.3">
      <c r="A38" s="60">
        <v>36</v>
      </c>
      <c r="B38" s="37" t="s">
        <v>38</v>
      </c>
      <c r="C38" s="42" t="s">
        <v>0</v>
      </c>
      <c r="D38" s="37" t="s">
        <v>38</v>
      </c>
      <c r="E38" s="30">
        <v>322</v>
      </c>
      <c r="F38" s="31">
        <v>67</v>
      </c>
      <c r="G38" s="34">
        <v>32.200000000000003</v>
      </c>
      <c r="H38" s="34">
        <v>32.200000000000003</v>
      </c>
      <c r="I38" s="31" t="s">
        <v>991</v>
      </c>
      <c r="J38" s="31">
        <v>1856</v>
      </c>
      <c r="K38" s="35" t="s">
        <v>556</v>
      </c>
      <c r="L38" s="35"/>
      <c r="M38" s="59">
        <f t="shared" si="0"/>
        <v>0</v>
      </c>
      <c r="N38" s="35" t="s">
        <v>556</v>
      </c>
      <c r="O38" s="35" t="s">
        <v>557</v>
      </c>
      <c r="P38" s="35" t="s">
        <v>556</v>
      </c>
      <c r="Q38" s="35" t="s">
        <v>915</v>
      </c>
      <c r="R38" s="36" t="s">
        <v>556</v>
      </c>
      <c r="S38" s="35"/>
      <c r="T38" s="35"/>
      <c r="U38" s="35" t="s">
        <v>914</v>
      </c>
      <c r="V38" s="35"/>
      <c r="W38" s="35">
        <v>34</v>
      </c>
      <c r="X38" s="55">
        <v>5443566.8600000003</v>
      </c>
      <c r="Y38" s="35">
        <v>562</v>
      </c>
      <c r="Z38" s="35">
        <v>2159</v>
      </c>
      <c r="AA38" s="53" t="s">
        <v>1083</v>
      </c>
      <c r="AB38" s="64">
        <v>5359835005</v>
      </c>
    </row>
    <row r="39" spans="1:28" ht="15.75" thickBot="1" x14ac:dyDescent="0.3">
      <c r="A39" s="60">
        <v>37</v>
      </c>
      <c r="B39" s="37" t="s">
        <v>39</v>
      </c>
      <c r="C39" s="42" t="s">
        <v>0</v>
      </c>
      <c r="D39" s="37" t="s">
        <v>39</v>
      </c>
      <c r="E39" s="30">
        <v>25</v>
      </c>
      <c r="F39" s="31">
        <v>11</v>
      </c>
      <c r="G39" s="34">
        <v>24.85</v>
      </c>
      <c r="H39" s="34">
        <v>24.85</v>
      </c>
      <c r="I39" s="31" t="s">
        <v>991</v>
      </c>
      <c r="J39" s="31"/>
      <c r="K39" s="35" t="s">
        <v>557</v>
      </c>
      <c r="L39" s="35"/>
      <c r="M39" s="59">
        <f t="shared" si="0"/>
        <v>0</v>
      </c>
      <c r="N39" s="35" t="s">
        <v>557</v>
      </c>
      <c r="O39" s="35" t="s">
        <v>557</v>
      </c>
      <c r="P39" s="35" t="s">
        <v>557</v>
      </c>
      <c r="Q39" s="35" t="s">
        <v>915</v>
      </c>
      <c r="R39" s="36" t="s">
        <v>556</v>
      </c>
      <c r="S39" s="35"/>
      <c r="T39" s="35"/>
      <c r="U39" s="35" t="s">
        <v>914</v>
      </c>
      <c r="V39" s="35"/>
      <c r="W39" s="35">
        <v>5</v>
      </c>
      <c r="X39" s="55">
        <v>907207.75</v>
      </c>
      <c r="Y39" s="35">
        <v>90</v>
      </c>
      <c r="Z39" s="35">
        <v>1243</v>
      </c>
      <c r="AA39" s="53" t="s">
        <v>1084</v>
      </c>
      <c r="AB39" s="70">
        <v>5357644178</v>
      </c>
    </row>
    <row r="40" spans="1:28" ht="15.75" thickBot="1" x14ac:dyDescent="0.3">
      <c r="A40" s="60">
        <v>38</v>
      </c>
      <c r="B40" s="37" t="s">
        <v>752</v>
      </c>
      <c r="C40" s="42" t="s">
        <v>0</v>
      </c>
      <c r="D40" s="37" t="s">
        <v>752</v>
      </c>
      <c r="E40" s="30">
        <v>119</v>
      </c>
      <c r="F40" s="31">
        <v>34</v>
      </c>
      <c r="G40" s="34">
        <v>26.05</v>
      </c>
      <c r="H40" s="34">
        <v>26.05</v>
      </c>
      <c r="I40" s="31" t="s">
        <v>990</v>
      </c>
      <c r="J40" s="31">
        <v>520</v>
      </c>
      <c r="K40" s="35" t="s">
        <v>556</v>
      </c>
      <c r="L40" s="35"/>
      <c r="M40" s="59">
        <f t="shared" si="0"/>
        <v>0</v>
      </c>
      <c r="N40" s="35" t="s">
        <v>556</v>
      </c>
      <c r="O40" s="35" t="s">
        <v>557</v>
      </c>
      <c r="P40" s="35" t="s">
        <v>556</v>
      </c>
      <c r="Q40" s="35" t="s">
        <v>915</v>
      </c>
      <c r="R40" s="36" t="s">
        <v>556</v>
      </c>
      <c r="S40" s="35"/>
      <c r="T40" s="35"/>
      <c r="U40" s="35"/>
      <c r="V40" s="35"/>
      <c r="W40" s="35">
        <v>27</v>
      </c>
      <c r="X40" s="55">
        <v>946388.05</v>
      </c>
      <c r="Y40" s="35">
        <v>508</v>
      </c>
      <c r="Z40" s="35"/>
      <c r="AA40" s="53" t="s">
        <v>1085</v>
      </c>
      <c r="AB40" s="67">
        <v>5352060510</v>
      </c>
    </row>
    <row r="41" spans="1:28" ht="15.75" thickBot="1" x14ac:dyDescent="0.3">
      <c r="A41" s="60">
        <v>39</v>
      </c>
      <c r="B41" s="37" t="s">
        <v>40</v>
      </c>
      <c r="C41" s="42" t="s">
        <v>0</v>
      </c>
      <c r="D41" s="37" t="s">
        <v>40</v>
      </c>
      <c r="E41" s="30">
        <v>180</v>
      </c>
      <c r="F41" s="31">
        <v>37</v>
      </c>
      <c r="G41" s="34">
        <v>28.2</v>
      </c>
      <c r="H41" s="34">
        <v>28.2</v>
      </c>
      <c r="I41" s="31" t="s">
        <v>990</v>
      </c>
      <c r="J41" s="31">
        <v>1912</v>
      </c>
      <c r="K41" s="35" t="s">
        <v>556</v>
      </c>
      <c r="L41" s="35">
        <v>1</v>
      </c>
      <c r="M41" s="59">
        <f t="shared" si="0"/>
        <v>1</v>
      </c>
      <c r="N41" s="35" t="s">
        <v>556</v>
      </c>
      <c r="O41" s="35" t="s">
        <v>557</v>
      </c>
      <c r="P41" s="35" t="s">
        <v>556</v>
      </c>
      <c r="Q41" s="35" t="s">
        <v>915</v>
      </c>
      <c r="R41" s="36" t="s">
        <v>556</v>
      </c>
      <c r="S41" s="35"/>
      <c r="T41" s="35"/>
      <c r="U41" s="35" t="s">
        <v>914</v>
      </c>
      <c r="V41" s="35"/>
      <c r="W41" s="35">
        <v>7</v>
      </c>
      <c r="X41" s="55">
        <v>1616332.22</v>
      </c>
      <c r="Y41" s="35">
        <v>857</v>
      </c>
      <c r="Z41" s="35">
        <v>884</v>
      </c>
      <c r="AA41" s="53" t="s">
        <v>1086</v>
      </c>
      <c r="AB41" s="71">
        <v>5308724750</v>
      </c>
    </row>
    <row r="42" spans="1:28" ht="15.75" thickBot="1" x14ac:dyDescent="0.3">
      <c r="A42" s="60">
        <v>40</v>
      </c>
      <c r="B42" s="37" t="s">
        <v>41</v>
      </c>
      <c r="C42" s="42" t="s">
        <v>0</v>
      </c>
      <c r="D42" s="37" t="s">
        <v>41</v>
      </c>
      <c r="E42" s="30">
        <v>371</v>
      </c>
      <c r="F42" s="31">
        <v>72</v>
      </c>
      <c r="G42" s="34">
        <v>2</v>
      </c>
      <c r="H42" s="34">
        <v>2</v>
      </c>
      <c r="I42" s="31" t="s">
        <v>990</v>
      </c>
      <c r="J42" s="31"/>
      <c r="K42" s="35" t="s">
        <v>556</v>
      </c>
      <c r="L42" s="35"/>
      <c r="M42" s="59">
        <f t="shared" si="0"/>
        <v>0</v>
      </c>
      <c r="N42" s="35" t="s">
        <v>556</v>
      </c>
      <c r="O42" s="35" t="s">
        <v>557</v>
      </c>
      <c r="P42" s="35" t="s">
        <v>556</v>
      </c>
      <c r="Q42" s="35" t="s">
        <v>915</v>
      </c>
      <c r="R42" s="36" t="s">
        <v>556</v>
      </c>
      <c r="S42" s="35"/>
      <c r="T42" s="35"/>
      <c r="U42" s="35" t="s">
        <v>914</v>
      </c>
      <c r="V42" s="35"/>
      <c r="W42" s="35">
        <v>4</v>
      </c>
      <c r="X42" s="55">
        <v>775470.49</v>
      </c>
      <c r="Y42" s="35">
        <v>352</v>
      </c>
      <c r="Z42" s="35">
        <v>484</v>
      </c>
      <c r="AA42" s="53" t="s">
        <v>1088</v>
      </c>
      <c r="AB42" s="68" t="s">
        <v>1087</v>
      </c>
    </row>
    <row r="43" spans="1:28" ht="15.75" thickBot="1" x14ac:dyDescent="0.3">
      <c r="A43" s="60">
        <v>41</v>
      </c>
      <c r="B43" s="37" t="s">
        <v>42</v>
      </c>
      <c r="C43" s="42" t="s">
        <v>0</v>
      </c>
      <c r="D43" s="37" t="s">
        <v>42</v>
      </c>
      <c r="E43" s="30">
        <v>439</v>
      </c>
      <c r="F43" s="31">
        <v>103</v>
      </c>
      <c r="G43" s="34">
        <v>9.5</v>
      </c>
      <c r="H43" s="34">
        <v>9.5</v>
      </c>
      <c r="I43" s="31" t="s">
        <v>990</v>
      </c>
      <c r="J43" s="31"/>
      <c r="K43" s="35" t="s">
        <v>556</v>
      </c>
      <c r="L43" s="35">
        <v>9</v>
      </c>
      <c r="M43" s="59">
        <f t="shared" si="0"/>
        <v>9</v>
      </c>
      <c r="N43" s="35" t="s">
        <v>556</v>
      </c>
      <c r="O43" s="35" t="s">
        <v>557</v>
      </c>
      <c r="P43" s="35" t="s">
        <v>556</v>
      </c>
      <c r="Q43" s="35" t="s">
        <v>915</v>
      </c>
      <c r="R43" s="36" t="s">
        <v>556</v>
      </c>
      <c r="S43" s="35"/>
      <c r="T43" s="35"/>
      <c r="U43" s="35" t="s">
        <v>914</v>
      </c>
      <c r="V43" s="35"/>
      <c r="W43" s="35">
        <v>33</v>
      </c>
      <c r="X43" s="55">
        <v>12821697.689999999</v>
      </c>
      <c r="Y43" s="35">
        <v>1535</v>
      </c>
      <c r="Z43" s="35">
        <v>2133</v>
      </c>
      <c r="AA43" s="53" t="s">
        <v>1090</v>
      </c>
      <c r="AB43" s="68" t="s">
        <v>1089</v>
      </c>
    </row>
    <row r="44" spans="1:28" ht="15.75" thickBot="1" x14ac:dyDescent="0.3">
      <c r="A44" s="60">
        <v>42</v>
      </c>
      <c r="B44" s="37" t="s">
        <v>43</v>
      </c>
      <c r="C44" s="42" t="s">
        <v>0</v>
      </c>
      <c r="D44" s="37" t="s">
        <v>43</v>
      </c>
      <c r="E44" s="30">
        <v>23</v>
      </c>
      <c r="F44" s="31">
        <v>11</v>
      </c>
      <c r="G44" s="34">
        <v>5.2</v>
      </c>
      <c r="H44" s="34">
        <v>5.2</v>
      </c>
      <c r="I44" s="31" t="s">
        <v>990</v>
      </c>
      <c r="J44" s="31"/>
      <c r="K44" s="35" t="s">
        <v>556</v>
      </c>
      <c r="L44" s="35"/>
      <c r="M44" s="59">
        <f t="shared" si="0"/>
        <v>0</v>
      </c>
      <c r="N44" s="35" t="s">
        <v>556</v>
      </c>
      <c r="O44" s="35" t="s">
        <v>557</v>
      </c>
      <c r="P44" s="35" t="s">
        <v>557</v>
      </c>
      <c r="Q44" s="35" t="s">
        <v>915</v>
      </c>
      <c r="R44" s="36" t="s">
        <v>556</v>
      </c>
      <c r="S44" s="35"/>
      <c r="T44" s="35" t="s">
        <v>556</v>
      </c>
      <c r="U44" s="35" t="s">
        <v>556</v>
      </c>
      <c r="V44" s="35"/>
      <c r="W44" s="35">
        <v>5</v>
      </c>
      <c r="X44" s="55">
        <v>550340.43999999994</v>
      </c>
      <c r="Y44" s="35">
        <v>162</v>
      </c>
      <c r="Z44" s="35">
        <v>186</v>
      </c>
      <c r="AA44" s="53" t="s">
        <v>1092</v>
      </c>
      <c r="AB44" s="72" t="s">
        <v>1091</v>
      </c>
    </row>
    <row r="45" spans="1:28" ht="15.75" thickBot="1" x14ac:dyDescent="0.3">
      <c r="A45" s="60">
        <v>43</v>
      </c>
      <c r="B45" s="37" t="s">
        <v>44</v>
      </c>
      <c r="C45" s="42" t="s">
        <v>0</v>
      </c>
      <c r="D45" s="37" t="s">
        <v>44</v>
      </c>
      <c r="E45" s="30">
        <v>529</v>
      </c>
      <c r="F45" s="31">
        <v>151</v>
      </c>
      <c r="G45" s="34">
        <v>15</v>
      </c>
      <c r="H45" s="34">
        <v>15</v>
      </c>
      <c r="I45" s="31" t="s">
        <v>990</v>
      </c>
      <c r="J45" s="31">
        <v>248</v>
      </c>
      <c r="K45" s="35" t="s">
        <v>556</v>
      </c>
      <c r="L45" s="35">
        <v>13</v>
      </c>
      <c r="M45" s="59">
        <f t="shared" si="0"/>
        <v>13</v>
      </c>
      <c r="N45" s="35" t="s">
        <v>556</v>
      </c>
      <c r="O45" s="35" t="s">
        <v>556</v>
      </c>
      <c r="P45" s="35" t="s">
        <v>556</v>
      </c>
      <c r="Q45" s="35" t="s">
        <v>915</v>
      </c>
      <c r="R45" s="36" t="s">
        <v>556</v>
      </c>
      <c r="S45" s="35"/>
      <c r="T45" s="35" t="s">
        <v>556</v>
      </c>
      <c r="U45" s="35" t="s">
        <v>556</v>
      </c>
      <c r="V45" s="35"/>
      <c r="W45" s="35">
        <v>11</v>
      </c>
      <c r="X45" s="55">
        <v>9120845.8800000008</v>
      </c>
      <c r="Y45" s="35">
        <v>2543</v>
      </c>
      <c r="Z45" s="35">
        <v>3530</v>
      </c>
      <c r="AA45" s="53" t="s">
        <v>1094</v>
      </c>
      <c r="AB45" s="68" t="s">
        <v>1093</v>
      </c>
    </row>
    <row r="46" spans="1:28" ht="15.75" thickBot="1" x14ac:dyDescent="0.3">
      <c r="A46" s="60">
        <v>44</v>
      </c>
      <c r="B46" s="37" t="s">
        <v>45</v>
      </c>
      <c r="C46" s="42" t="s">
        <v>0</v>
      </c>
      <c r="D46" s="37" t="s">
        <v>45</v>
      </c>
      <c r="E46" s="30">
        <v>960</v>
      </c>
      <c r="F46" s="31">
        <v>197</v>
      </c>
      <c r="G46" s="34">
        <v>8</v>
      </c>
      <c r="H46" s="34">
        <v>8</v>
      </c>
      <c r="I46" s="31" t="s">
        <v>990</v>
      </c>
      <c r="J46" s="31"/>
      <c r="K46" s="35" t="s">
        <v>556</v>
      </c>
      <c r="L46" s="35">
        <v>12</v>
      </c>
      <c r="M46" s="59">
        <f t="shared" si="0"/>
        <v>12</v>
      </c>
      <c r="N46" s="35" t="s">
        <v>556</v>
      </c>
      <c r="O46" s="35" t="s">
        <v>557</v>
      </c>
      <c r="P46" s="35" t="s">
        <v>556</v>
      </c>
      <c r="Q46" s="35" t="s">
        <v>915</v>
      </c>
      <c r="R46" s="36" t="s">
        <v>556</v>
      </c>
      <c r="S46" s="35"/>
      <c r="T46" s="35" t="s">
        <v>556</v>
      </c>
      <c r="U46" s="35" t="s">
        <v>556</v>
      </c>
      <c r="V46" s="35"/>
      <c r="W46" s="35">
        <v>98</v>
      </c>
      <c r="X46" s="55">
        <v>2215088.14</v>
      </c>
      <c r="Y46" s="35">
        <v>2053</v>
      </c>
      <c r="Z46" s="35">
        <v>4890</v>
      </c>
      <c r="AA46" s="53" t="s">
        <v>1096</v>
      </c>
      <c r="AB46" s="70" t="s">
        <v>1095</v>
      </c>
    </row>
    <row r="47" spans="1:28" ht="15.75" thickBot="1" x14ac:dyDescent="0.3">
      <c r="A47" s="60">
        <v>45</v>
      </c>
      <c r="B47" s="37" t="s">
        <v>46</v>
      </c>
      <c r="C47" s="42" t="s">
        <v>0</v>
      </c>
      <c r="D47" s="37" t="s">
        <v>46</v>
      </c>
      <c r="E47" s="30">
        <v>117</v>
      </c>
      <c r="F47" s="31">
        <v>25</v>
      </c>
      <c r="G47" s="34">
        <v>13.5</v>
      </c>
      <c r="H47" s="34">
        <v>13.5</v>
      </c>
      <c r="I47" s="31" t="s">
        <v>990</v>
      </c>
      <c r="J47" s="31"/>
      <c r="K47" s="35" t="s">
        <v>556</v>
      </c>
      <c r="L47" s="35"/>
      <c r="M47" s="59">
        <f t="shared" si="0"/>
        <v>0</v>
      </c>
      <c r="N47" s="35" t="s">
        <v>556</v>
      </c>
      <c r="O47" s="35" t="s">
        <v>557</v>
      </c>
      <c r="P47" s="35" t="s">
        <v>556</v>
      </c>
      <c r="Q47" s="35" t="s">
        <v>915</v>
      </c>
      <c r="R47" s="36" t="s">
        <v>556</v>
      </c>
      <c r="S47" s="35"/>
      <c r="T47" s="35"/>
      <c r="U47" s="35" t="s">
        <v>914</v>
      </c>
      <c r="V47" s="35"/>
      <c r="W47" s="35"/>
      <c r="X47" s="35"/>
      <c r="Y47" s="35">
        <v>1805</v>
      </c>
      <c r="Z47" s="35">
        <v>4323</v>
      </c>
      <c r="AA47" s="53" t="s">
        <v>1042</v>
      </c>
      <c r="AB47" s="71">
        <v>5366426525</v>
      </c>
    </row>
    <row r="48" spans="1:28" ht="27.75" thickBot="1" x14ac:dyDescent="0.3">
      <c r="A48" s="60">
        <v>46</v>
      </c>
      <c r="B48" s="37" t="s">
        <v>47</v>
      </c>
      <c r="C48" s="42" t="s">
        <v>0</v>
      </c>
      <c r="D48" s="37" t="s">
        <v>47</v>
      </c>
      <c r="E48" s="30">
        <v>158</v>
      </c>
      <c r="F48" s="31">
        <v>37</v>
      </c>
      <c r="G48" s="34">
        <v>13</v>
      </c>
      <c r="H48" s="34">
        <v>13</v>
      </c>
      <c r="I48" s="31" t="s">
        <v>990</v>
      </c>
      <c r="J48" s="31"/>
      <c r="K48" s="35" t="s">
        <v>556</v>
      </c>
      <c r="L48" s="35">
        <v>14</v>
      </c>
      <c r="M48" s="59">
        <f t="shared" si="0"/>
        <v>14</v>
      </c>
      <c r="N48" s="35" t="s">
        <v>556</v>
      </c>
      <c r="O48" s="35" t="s">
        <v>557</v>
      </c>
      <c r="P48" s="35" t="s">
        <v>556</v>
      </c>
      <c r="Q48" s="35" t="s">
        <v>915</v>
      </c>
      <c r="R48" s="36" t="s">
        <v>556</v>
      </c>
      <c r="S48" s="35"/>
      <c r="T48" s="35" t="s">
        <v>556</v>
      </c>
      <c r="U48" s="35" t="s">
        <v>556</v>
      </c>
      <c r="V48" s="35"/>
      <c r="W48" s="35">
        <v>21</v>
      </c>
      <c r="X48" s="55">
        <v>1603101.3</v>
      </c>
      <c r="Y48" s="35">
        <v>460</v>
      </c>
      <c r="Z48" s="35">
        <v>100</v>
      </c>
      <c r="AA48" s="53" t="s">
        <v>1098</v>
      </c>
      <c r="AB48" s="71" t="s">
        <v>1097</v>
      </c>
    </row>
    <row r="49" spans="1:28" ht="15.75" thickBot="1" x14ac:dyDescent="0.3">
      <c r="A49" s="60">
        <v>47</v>
      </c>
      <c r="B49" s="37" t="s">
        <v>48</v>
      </c>
      <c r="C49" s="42" t="s">
        <v>0</v>
      </c>
      <c r="D49" s="37" t="s">
        <v>48</v>
      </c>
      <c r="E49" s="30">
        <v>112</v>
      </c>
      <c r="F49" s="31">
        <v>31</v>
      </c>
      <c r="G49" s="34">
        <v>12</v>
      </c>
      <c r="H49" s="34">
        <v>12</v>
      </c>
      <c r="I49" s="31" t="s">
        <v>990</v>
      </c>
      <c r="J49" s="31">
        <v>192</v>
      </c>
      <c r="K49" s="35" t="s">
        <v>556</v>
      </c>
      <c r="L49" s="35"/>
      <c r="M49" s="59">
        <f t="shared" si="0"/>
        <v>0</v>
      </c>
      <c r="N49" s="35" t="s">
        <v>556</v>
      </c>
      <c r="O49" s="35" t="s">
        <v>557</v>
      </c>
      <c r="P49" s="35" t="s">
        <v>557</v>
      </c>
      <c r="Q49" s="35" t="s">
        <v>915</v>
      </c>
      <c r="R49" s="36" t="s">
        <v>556</v>
      </c>
      <c r="S49" s="35"/>
      <c r="T49" s="35" t="s">
        <v>556</v>
      </c>
      <c r="U49" s="35" t="s">
        <v>556</v>
      </c>
      <c r="V49" s="35"/>
      <c r="W49" s="35">
        <v>50</v>
      </c>
      <c r="X49" s="55">
        <v>2690852.48</v>
      </c>
      <c r="Y49" s="35">
        <v>985</v>
      </c>
      <c r="Z49" s="35">
        <v>415</v>
      </c>
      <c r="AA49" s="53" t="s">
        <v>1100</v>
      </c>
      <c r="AB49" s="68" t="s">
        <v>1099</v>
      </c>
    </row>
    <row r="50" spans="1:28" ht="15.75" thickBot="1" x14ac:dyDescent="0.3">
      <c r="A50" s="60">
        <v>48</v>
      </c>
      <c r="B50" s="37" t="s">
        <v>49</v>
      </c>
      <c r="C50" s="42" t="s">
        <v>0</v>
      </c>
      <c r="D50" s="37" t="s">
        <v>49</v>
      </c>
      <c r="E50" s="30">
        <v>460</v>
      </c>
      <c r="F50" s="31">
        <v>85</v>
      </c>
      <c r="G50" s="34">
        <v>6</v>
      </c>
      <c r="H50" s="34">
        <v>6</v>
      </c>
      <c r="I50" s="31" t="s">
        <v>990</v>
      </c>
      <c r="J50" s="31"/>
      <c r="K50" s="35" t="s">
        <v>557</v>
      </c>
      <c r="L50" s="35">
        <v>4</v>
      </c>
      <c r="M50" s="59">
        <f t="shared" si="0"/>
        <v>4</v>
      </c>
      <c r="N50" s="35" t="s">
        <v>556</v>
      </c>
      <c r="O50" s="35" t="s">
        <v>556</v>
      </c>
      <c r="P50" s="35" t="s">
        <v>556</v>
      </c>
      <c r="Q50" s="35" t="s">
        <v>915</v>
      </c>
      <c r="R50" s="36" t="s">
        <v>556</v>
      </c>
      <c r="S50" s="35"/>
      <c r="T50" s="35" t="s">
        <v>556</v>
      </c>
      <c r="U50" s="35" t="s">
        <v>556</v>
      </c>
      <c r="V50" s="35"/>
      <c r="W50" s="35">
        <v>10</v>
      </c>
      <c r="X50" s="55">
        <v>1211139.67</v>
      </c>
      <c r="Y50" s="35">
        <v>1745</v>
      </c>
      <c r="Z50" s="35">
        <v>553</v>
      </c>
      <c r="AA50" s="53" t="s">
        <v>1102</v>
      </c>
      <c r="AB50" s="70" t="s">
        <v>1101</v>
      </c>
    </row>
    <row r="51" spans="1:28" ht="15.75" thickBot="1" x14ac:dyDescent="0.3">
      <c r="A51" s="60">
        <v>49</v>
      </c>
      <c r="B51" s="37" t="s">
        <v>50</v>
      </c>
      <c r="C51" s="42" t="s">
        <v>0</v>
      </c>
      <c r="D51" s="37" t="s">
        <v>50</v>
      </c>
      <c r="E51" s="30">
        <v>183</v>
      </c>
      <c r="F51" s="31">
        <v>50</v>
      </c>
      <c r="G51" s="34">
        <v>5</v>
      </c>
      <c r="H51" s="34">
        <v>5</v>
      </c>
      <c r="I51" s="31" t="s">
        <v>990</v>
      </c>
      <c r="J51" s="31"/>
      <c r="K51" s="35" t="s">
        <v>556</v>
      </c>
      <c r="L51" s="35">
        <v>3</v>
      </c>
      <c r="M51" s="59">
        <f t="shared" si="0"/>
        <v>3</v>
      </c>
      <c r="N51" s="35" t="s">
        <v>556</v>
      </c>
      <c r="O51" s="35" t="s">
        <v>557</v>
      </c>
      <c r="P51" s="35" t="s">
        <v>556</v>
      </c>
      <c r="Q51" s="35" t="s">
        <v>915</v>
      </c>
      <c r="R51" s="36" t="s">
        <v>556</v>
      </c>
      <c r="S51" s="35"/>
      <c r="T51" s="35" t="s">
        <v>556</v>
      </c>
      <c r="U51" s="35" t="s">
        <v>556</v>
      </c>
      <c r="V51" s="35"/>
      <c r="W51" s="35">
        <v>24</v>
      </c>
      <c r="X51" s="55">
        <v>1484683.23</v>
      </c>
      <c r="Y51" s="35">
        <v>3670</v>
      </c>
      <c r="Z51" s="35">
        <v>131</v>
      </c>
      <c r="AA51" s="53" t="s">
        <v>1104</v>
      </c>
      <c r="AB51" s="68" t="s">
        <v>1103</v>
      </c>
    </row>
    <row r="52" spans="1:28" ht="15.75" thickBot="1" x14ac:dyDescent="0.3">
      <c r="A52" s="60">
        <v>50</v>
      </c>
      <c r="B52" s="37" t="s">
        <v>51</v>
      </c>
      <c r="C52" s="42" t="s">
        <v>0</v>
      </c>
      <c r="D52" s="37" t="s">
        <v>51</v>
      </c>
      <c r="E52" s="30">
        <v>497</v>
      </c>
      <c r="F52" s="31">
        <v>153</v>
      </c>
      <c r="G52" s="34">
        <v>8</v>
      </c>
      <c r="H52" s="34">
        <v>8</v>
      </c>
      <c r="I52" s="31" t="s">
        <v>990</v>
      </c>
      <c r="J52" s="31">
        <v>208</v>
      </c>
      <c r="K52" s="35" t="s">
        <v>556</v>
      </c>
      <c r="L52" s="35">
        <v>5</v>
      </c>
      <c r="M52" s="59">
        <f t="shared" si="0"/>
        <v>5</v>
      </c>
      <c r="N52" s="35" t="s">
        <v>556</v>
      </c>
      <c r="O52" s="35" t="s">
        <v>557</v>
      </c>
      <c r="P52" s="35" t="s">
        <v>556</v>
      </c>
      <c r="Q52" s="35" t="s">
        <v>915</v>
      </c>
      <c r="R52" s="36" t="s">
        <v>556</v>
      </c>
      <c r="S52" s="35"/>
      <c r="T52" s="35" t="s">
        <v>556</v>
      </c>
      <c r="U52" s="35" t="s">
        <v>556</v>
      </c>
      <c r="V52" s="35"/>
      <c r="W52" s="35">
        <v>29</v>
      </c>
      <c r="X52" s="55">
        <v>4170487.48</v>
      </c>
      <c r="Y52" s="35">
        <v>2889</v>
      </c>
      <c r="Z52" s="35">
        <v>1023</v>
      </c>
      <c r="AA52" s="53" t="s">
        <v>1106</v>
      </c>
      <c r="AB52" s="72" t="s">
        <v>1105</v>
      </c>
    </row>
    <row r="53" spans="1:28" ht="15.75" thickBot="1" x14ac:dyDescent="0.3">
      <c r="A53" s="60">
        <v>51</v>
      </c>
      <c r="B53" s="37" t="s">
        <v>52</v>
      </c>
      <c r="C53" s="42" t="s">
        <v>0</v>
      </c>
      <c r="D53" s="37" t="s">
        <v>52</v>
      </c>
      <c r="E53" s="30">
        <v>27</v>
      </c>
      <c r="F53" s="31">
        <v>4</v>
      </c>
      <c r="G53" s="34">
        <v>30.7</v>
      </c>
      <c r="H53" s="34">
        <v>30.7</v>
      </c>
      <c r="I53" s="31" t="s">
        <v>990</v>
      </c>
      <c r="J53" s="31"/>
      <c r="K53" s="35" t="s">
        <v>556</v>
      </c>
      <c r="L53" s="35"/>
      <c r="M53" s="59">
        <f t="shared" si="0"/>
        <v>0</v>
      </c>
      <c r="N53" s="35" t="s">
        <v>557</v>
      </c>
      <c r="O53" s="35" t="s">
        <v>557</v>
      </c>
      <c r="P53" s="35" t="s">
        <v>557</v>
      </c>
      <c r="Q53" s="35" t="s">
        <v>916</v>
      </c>
      <c r="R53" s="36" t="s">
        <v>557</v>
      </c>
      <c r="S53" s="35"/>
      <c r="T53" s="35"/>
      <c r="U53" s="35" t="s">
        <v>914</v>
      </c>
      <c r="V53" s="35"/>
      <c r="W53" s="35">
        <v>18</v>
      </c>
      <c r="X53" s="55">
        <v>12828989.140000001</v>
      </c>
      <c r="Y53" s="35">
        <v>122</v>
      </c>
      <c r="Z53" s="35">
        <v>4</v>
      </c>
      <c r="AA53" s="53" t="s">
        <v>1108</v>
      </c>
      <c r="AB53" s="70" t="s">
        <v>1107</v>
      </c>
    </row>
    <row r="54" spans="1:28" ht="15.75" thickBot="1" x14ac:dyDescent="0.3">
      <c r="A54" s="60">
        <v>52</v>
      </c>
      <c r="B54" s="37" t="s">
        <v>53</v>
      </c>
      <c r="C54" s="42" t="s">
        <v>0</v>
      </c>
      <c r="D54" s="37" t="s">
        <v>53</v>
      </c>
      <c r="E54" s="30">
        <v>158</v>
      </c>
      <c r="F54" s="31">
        <v>49</v>
      </c>
      <c r="G54" s="34">
        <v>14.85</v>
      </c>
      <c r="H54" s="34">
        <v>14.85</v>
      </c>
      <c r="I54" s="31" t="s">
        <v>990</v>
      </c>
      <c r="J54" s="31"/>
      <c r="K54" s="35" t="s">
        <v>556</v>
      </c>
      <c r="L54" s="35">
        <v>2</v>
      </c>
      <c r="M54" s="59">
        <f t="shared" si="0"/>
        <v>2</v>
      </c>
      <c r="N54" s="35" t="s">
        <v>556</v>
      </c>
      <c r="O54" s="35" t="s">
        <v>557</v>
      </c>
      <c r="P54" s="35" t="s">
        <v>556</v>
      </c>
      <c r="Q54" s="35" t="s">
        <v>915</v>
      </c>
      <c r="R54" s="36" t="s">
        <v>556</v>
      </c>
      <c r="S54" s="35"/>
      <c r="T54" s="35"/>
      <c r="U54" s="35" t="s">
        <v>914</v>
      </c>
      <c r="V54" s="35"/>
      <c r="W54" s="35">
        <v>26</v>
      </c>
      <c r="X54" s="55">
        <v>2213341.9900000002</v>
      </c>
      <c r="Y54" s="35">
        <v>654</v>
      </c>
      <c r="Z54" s="35">
        <v>176</v>
      </c>
      <c r="AA54" s="53" t="s">
        <v>1110</v>
      </c>
      <c r="AB54" s="68" t="s">
        <v>1109</v>
      </c>
    </row>
    <row r="55" spans="1:28" ht="15.75" thickBot="1" x14ac:dyDescent="0.3">
      <c r="A55" s="60">
        <v>53</v>
      </c>
      <c r="B55" s="37" t="s">
        <v>54</v>
      </c>
      <c r="C55" s="42" t="s">
        <v>0</v>
      </c>
      <c r="D55" s="37" t="s">
        <v>54</v>
      </c>
      <c r="E55" s="30">
        <v>223</v>
      </c>
      <c r="F55" s="31">
        <v>84</v>
      </c>
      <c r="G55" s="34">
        <v>11</v>
      </c>
      <c r="H55" s="34">
        <v>11</v>
      </c>
      <c r="I55" s="31" t="s">
        <v>990</v>
      </c>
      <c r="J55" s="31">
        <v>400</v>
      </c>
      <c r="K55" s="35" t="s">
        <v>556</v>
      </c>
      <c r="L55" s="35">
        <v>5</v>
      </c>
      <c r="M55" s="59">
        <f t="shared" si="0"/>
        <v>5</v>
      </c>
      <c r="N55" s="35" t="s">
        <v>556</v>
      </c>
      <c r="O55" s="35" t="s">
        <v>557</v>
      </c>
      <c r="P55" s="35" t="s">
        <v>556</v>
      </c>
      <c r="Q55" s="35" t="s">
        <v>915</v>
      </c>
      <c r="R55" s="36" t="s">
        <v>556</v>
      </c>
      <c r="S55" s="35"/>
      <c r="T55" s="35" t="s">
        <v>556</v>
      </c>
      <c r="U55" s="35" t="s">
        <v>556</v>
      </c>
      <c r="V55" s="35"/>
      <c r="W55" s="35">
        <v>37</v>
      </c>
      <c r="X55" s="55">
        <v>3534807.48</v>
      </c>
      <c r="Y55" s="35">
        <v>743</v>
      </c>
      <c r="Z55" s="35">
        <v>600</v>
      </c>
      <c r="AA55" s="53" t="s">
        <v>1112</v>
      </c>
      <c r="AB55" s="68" t="s">
        <v>1111</v>
      </c>
    </row>
    <row r="56" spans="1:28" ht="15.75" thickBot="1" x14ac:dyDescent="0.3">
      <c r="A56" s="60">
        <v>54</v>
      </c>
      <c r="B56" s="37" t="s">
        <v>55</v>
      </c>
      <c r="C56" s="42" t="s">
        <v>0</v>
      </c>
      <c r="D56" s="37" t="s">
        <v>55</v>
      </c>
      <c r="E56" s="30">
        <v>187</v>
      </c>
      <c r="F56" s="31">
        <v>39</v>
      </c>
      <c r="G56" s="34">
        <v>8</v>
      </c>
      <c r="H56" s="34">
        <v>8</v>
      </c>
      <c r="I56" s="31" t="s">
        <v>990</v>
      </c>
      <c r="J56" s="31">
        <v>96</v>
      </c>
      <c r="K56" s="35" t="s">
        <v>556</v>
      </c>
      <c r="L56" s="35">
        <v>3</v>
      </c>
      <c r="M56" s="59">
        <f t="shared" si="0"/>
        <v>3</v>
      </c>
      <c r="N56" s="35" t="s">
        <v>556</v>
      </c>
      <c r="O56" s="35" t="s">
        <v>557</v>
      </c>
      <c r="P56" s="35" t="s">
        <v>557</v>
      </c>
      <c r="Q56" s="35" t="s">
        <v>915</v>
      </c>
      <c r="R56" s="36" t="s">
        <v>556</v>
      </c>
      <c r="S56" s="35"/>
      <c r="T56" s="35" t="s">
        <v>556</v>
      </c>
      <c r="U56" s="35" t="s">
        <v>556</v>
      </c>
      <c r="V56" s="35"/>
      <c r="W56" s="35">
        <v>15</v>
      </c>
      <c r="X56" s="55">
        <v>3843639.72</v>
      </c>
      <c r="Y56" s="35">
        <v>754</v>
      </c>
      <c r="Z56" s="35">
        <v>416</v>
      </c>
      <c r="AA56" s="53" t="s">
        <v>1114</v>
      </c>
      <c r="AB56" s="68" t="s">
        <v>1113</v>
      </c>
    </row>
    <row r="57" spans="1:28" ht="15.75" thickBot="1" x14ac:dyDescent="0.3">
      <c r="A57" s="60">
        <v>55</v>
      </c>
      <c r="B57" s="37" t="s">
        <v>56</v>
      </c>
      <c r="C57" s="42" t="s">
        <v>0</v>
      </c>
      <c r="D57" s="37" t="s">
        <v>56</v>
      </c>
      <c r="E57" s="30">
        <v>268</v>
      </c>
      <c r="F57" s="31">
        <v>64</v>
      </c>
      <c r="G57" s="34">
        <v>12.9</v>
      </c>
      <c r="H57" s="34">
        <v>12.9</v>
      </c>
      <c r="I57" s="31" t="s">
        <v>990</v>
      </c>
      <c r="J57" s="31"/>
      <c r="K57" s="35" t="s">
        <v>556</v>
      </c>
      <c r="L57" s="35"/>
      <c r="M57" s="59">
        <f t="shared" si="0"/>
        <v>0</v>
      </c>
      <c r="N57" s="35" t="s">
        <v>556</v>
      </c>
      <c r="O57" s="35" t="s">
        <v>557</v>
      </c>
      <c r="P57" s="35" t="s">
        <v>557</v>
      </c>
      <c r="Q57" s="35" t="s">
        <v>915</v>
      </c>
      <c r="R57" s="36" t="s">
        <v>556</v>
      </c>
      <c r="S57" s="35"/>
      <c r="T57" s="35" t="s">
        <v>556</v>
      </c>
      <c r="U57" s="35" t="s">
        <v>556</v>
      </c>
      <c r="V57" s="35"/>
      <c r="W57" s="35"/>
      <c r="X57" s="35"/>
      <c r="Y57" s="35">
        <v>2142</v>
      </c>
      <c r="Z57" s="35"/>
      <c r="AA57" s="53" t="s">
        <v>1116</v>
      </c>
      <c r="AB57" s="70" t="s">
        <v>1115</v>
      </c>
    </row>
    <row r="58" spans="1:28" ht="15.75" thickBot="1" x14ac:dyDescent="0.3">
      <c r="A58" s="60">
        <v>56</v>
      </c>
      <c r="B58" s="37" t="s">
        <v>57</v>
      </c>
      <c r="C58" s="42" t="s">
        <v>0</v>
      </c>
      <c r="D58" s="37" t="s">
        <v>57</v>
      </c>
      <c r="E58" s="30">
        <v>401</v>
      </c>
      <c r="F58" s="31">
        <v>112</v>
      </c>
      <c r="G58" s="34">
        <v>28</v>
      </c>
      <c r="H58" s="34">
        <v>28</v>
      </c>
      <c r="I58" s="31" t="s">
        <v>990</v>
      </c>
      <c r="J58" s="31"/>
      <c r="K58" s="35" t="s">
        <v>556</v>
      </c>
      <c r="L58" s="35">
        <v>3</v>
      </c>
      <c r="M58" s="59">
        <f t="shared" si="0"/>
        <v>3</v>
      </c>
      <c r="N58" s="35" t="s">
        <v>556</v>
      </c>
      <c r="O58" s="35" t="s">
        <v>557</v>
      </c>
      <c r="P58" s="35" t="s">
        <v>556</v>
      </c>
      <c r="Q58" s="35" t="s">
        <v>915</v>
      </c>
      <c r="R58" s="36" t="s">
        <v>556</v>
      </c>
      <c r="S58" s="35"/>
      <c r="T58" s="35"/>
      <c r="U58" s="35" t="s">
        <v>914</v>
      </c>
      <c r="V58" s="35"/>
      <c r="W58" s="35">
        <v>265</v>
      </c>
      <c r="X58" s="55">
        <v>14426458.65</v>
      </c>
      <c r="Y58" s="35">
        <v>1780</v>
      </c>
      <c r="Z58" s="35">
        <v>602</v>
      </c>
      <c r="AA58" s="53" t="s">
        <v>1117</v>
      </c>
      <c r="AB58" s="64">
        <v>5412173224</v>
      </c>
    </row>
    <row r="59" spans="1:28" ht="15.75" thickBot="1" x14ac:dyDescent="0.3">
      <c r="A59" s="60">
        <v>57</v>
      </c>
      <c r="B59" s="37" t="s">
        <v>58</v>
      </c>
      <c r="C59" s="42" t="s">
        <v>0</v>
      </c>
      <c r="D59" s="37" t="s">
        <v>58</v>
      </c>
      <c r="E59" s="30">
        <v>117</v>
      </c>
      <c r="F59" s="31">
        <v>36</v>
      </c>
      <c r="G59" s="34">
        <v>48.3</v>
      </c>
      <c r="H59" s="34">
        <v>48.3</v>
      </c>
      <c r="I59" s="31" t="s">
        <v>991</v>
      </c>
      <c r="J59" s="31"/>
      <c r="K59" s="35" t="s">
        <v>556</v>
      </c>
      <c r="L59" s="35"/>
      <c r="M59" s="59">
        <f t="shared" si="0"/>
        <v>0</v>
      </c>
      <c r="N59" s="35" t="s">
        <v>556</v>
      </c>
      <c r="O59" s="35" t="s">
        <v>557</v>
      </c>
      <c r="P59" s="35" t="s">
        <v>556</v>
      </c>
      <c r="Q59" s="35" t="s">
        <v>915</v>
      </c>
      <c r="R59" s="36" t="s">
        <v>556</v>
      </c>
      <c r="S59" s="35"/>
      <c r="T59" s="35"/>
      <c r="U59" s="35" t="s">
        <v>914</v>
      </c>
      <c r="V59" s="35"/>
      <c r="W59" s="35">
        <v>37</v>
      </c>
      <c r="X59" s="55">
        <v>9810365.3100000005</v>
      </c>
      <c r="Y59" s="35">
        <v>173</v>
      </c>
      <c r="Z59" s="35">
        <v>3941</v>
      </c>
      <c r="AA59" s="53" t="s">
        <v>1119</v>
      </c>
      <c r="AB59" s="67" t="s">
        <v>1118</v>
      </c>
    </row>
    <row r="60" spans="1:28" ht="15.75" thickBot="1" x14ac:dyDescent="0.3">
      <c r="A60" s="60">
        <v>58</v>
      </c>
      <c r="B60" s="37" t="s">
        <v>59</v>
      </c>
      <c r="C60" s="42" t="s">
        <v>0</v>
      </c>
      <c r="D60" s="37" t="s">
        <v>59</v>
      </c>
      <c r="E60" s="30">
        <v>113</v>
      </c>
      <c r="F60" s="31">
        <v>32</v>
      </c>
      <c r="G60" s="34">
        <v>50</v>
      </c>
      <c r="H60" s="34">
        <v>50</v>
      </c>
      <c r="I60" s="31" t="s">
        <v>990</v>
      </c>
      <c r="J60" s="31"/>
      <c r="K60" s="35" t="s">
        <v>556</v>
      </c>
      <c r="L60" s="35">
        <v>1</v>
      </c>
      <c r="M60" s="59">
        <f t="shared" si="0"/>
        <v>1</v>
      </c>
      <c r="N60" s="35" t="s">
        <v>556</v>
      </c>
      <c r="O60" s="35" t="s">
        <v>556</v>
      </c>
      <c r="P60" s="35" t="s">
        <v>556</v>
      </c>
      <c r="Q60" s="35" t="s">
        <v>915</v>
      </c>
      <c r="R60" s="36" t="s">
        <v>556</v>
      </c>
      <c r="S60" s="35"/>
      <c r="T60" s="35"/>
      <c r="U60" s="35" t="s">
        <v>914</v>
      </c>
      <c r="V60" s="35"/>
      <c r="W60" s="35">
        <v>30</v>
      </c>
      <c r="X60" s="55">
        <v>3647059.28</v>
      </c>
      <c r="Y60" s="35">
        <v>905</v>
      </c>
      <c r="Z60" s="35">
        <v>396</v>
      </c>
      <c r="AA60" s="53" t="s">
        <v>1121</v>
      </c>
      <c r="AB60" s="67" t="s">
        <v>1120</v>
      </c>
    </row>
    <row r="61" spans="1:28" ht="15.75" thickBot="1" x14ac:dyDescent="0.3">
      <c r="A61" s="60">
        <v>59</v>
      </c>
      <c r="B61" s="37" t="s">
        <v>60</v>
      </c>
      <c r="C61" s="42" t="s">
        <v>0</v>
      </c>
      <c r="D61" s="37" t="s">
        <v>60</v>
      </c>
      <c r="E61" s="30">
        <v>159</v>
      </c>
      <c r="F61" s="31">
        <v>55</v>
      </c>
      <c r="G61" s="34">
        <v>27.4</v>
      </c>
      <c r="H61" s="34">
        <v>27.4</v>
      </c>
      <c r="I61" s="31" t="s">
        <v>990</v>
      </c>
      <c r="J61" s="31"/>
      <c r="K61" s="35" t="s">
        <v>556</v>
      </c>
      <c r="L61" s="35">
        <v>1</v>
      </c>
      <c r="M61" s="59">
        <f t="shared" si="0"/>
        <v>1</v>
      </c>
      <c r="N61" s="35" t="s">
        <v>556</v>
      </c>
      <c r="O61" s="35" t="s">
        <v>557</v>
      </c>
      <c r="P61" s="35" t="s">
        <v>556</v>
      </c>
      <c r="Q61" s="35" t="s">
        <v>915</v>
      </c>
      <c r="R61" s="36" t="s">
        <v>556</v>
      </c>
      <c r="S61" s="35"/>
      <c r="T61" s="35"/>
      <c r="U61" s="35" t="s">
        <v>914</v>
      </c>
      <c r="V61" s="35"/>
      <c r="W61" s="35">
        <v>22</v>
      </c>
      <c r="X61" s="55">
        <v>7310030.3300000001</v>
      </c>
      <c r="Y61" s="35">
        <v>907</v>
      </c>
      <c r="Z61" s="35">
        <v>335</v>
      </c>
      <c r="AA61" s="53" t="s">
        <v>1123</v>
      </c>
      <c r="AB61" s="71" t="s">
        <v>1122</v>
      </c>
    </row>
    <row r="62" spans="1:28" ht="15.75" thickBot="1" x14ac:dyDescent="0.3">
      <c r="A62" s="60">
        <v>60</v>
      </c>
      <c r="B62" s="37" t="s">
        <v>61</v>
      </c>
      <c r="C62" s="42" t="s">
        <v>0</v>
      </c>
      <c r="D62" s="37" t="s">
        <v>61</v>
      </c>
      <c r="E62" s="30">
        <v>301</v>
      </c>
      <c r="F62" s="31">
        <v>70</v>
      </c>
      <c r="G62" s="34">
        <v>16.8</v>
      </c>
      <c r="H62" s="34">
        <v>16.8</v>
      </c>
      <c r="I62" s="31" t="s">
        <v>990</v>
      </c>
      <c r="J62" s="31"/>
      <c r="K62" s="35" t="s">
        <v>556</v>
      </c>
      <c r="L62" s="35">
        <v>2</v>
      </c>
      <c r="M62" s="59">
        <f t="shared" si="0"/>
        <v>2</v>
      </c>
      <c r="N62" s="35" t="s">
        <v>556</v>
      </c>
      <c r="O62" s="35" t="s">
        <v>557</v>
      </c>
      <c r="P62" s="35" t="s">
        <v>556</v>
      </c>
      <c r="Q62" s="35" t="s">
        <v>915</v>
      </c>
      <c r="R62" s="36" t="s">
        <v>556</v>
      </c>
      <c r="S62" s="35"/>
      <c r="T62" s="35"/>
      <c r="U62" s="35" t="s">
        <v>914</v>
      </c>
      <c r="V62" s="35"/>
      <c r="W62" s="35">
        <v>101</v>
      </c>
      <c r="X62" s="55">
        <v>19703494.800000001</v>
      </c>
      <c r="Y62" s="35">
        <v>886</v>
      </c>
      <c r="Z62" s="35">
        <v>5129</v>
      </c>
      <c r="AA62" s="53" t="s">
        <v>1125</v>
      </c>
      <c r="AB62" s="67" t="s">
        <v>1124</v>
      </c>
    </row>
    <row r="63" spans="1:28" ht="15.75" thickBot="1" x14ac:dyDescent="0.3">
      <c r="A63" s="60">
        <v>61</v>
      </c>
      <c r="B63" s="37" t="s">
        <v>62</v>
      </c>
      <c r="C63" s="42" t="s">
        <v>0</v>
      </c>
      <c r="D63" s="37" t="s">
        <v>62</v>
      </c>
      <c r="E63" s="30">
        <v>83</v>
      </c>
      <c r="F63" s="31">
        <v>25</v>
      </c>
      <c r="G63" s="34">
        <v>28.05</v>
      </c>
      <c r="H63" s="34">
        <v>28.05</v>
      </c>
      <c r="I63" s="31" t="s">
        <v>991</v>
      </c>
      <c r="J63" s="31"/>
      <c r="K63" s="35" t="s">
        <v>556</v>
      </c>
      <c r="L63" s="35"/>
      <c r="M63" s="59">
        <f t="shared" si="0"/>
        <v>0</v>
      </c>
      <c r="N63" s="35" t="s">
        <v>556</v>
      </c>
      <c r="O63" s="35" t="s">
        <v>557</v>
      </c>
      <c r="P63" s="35" t="s">
        <v>556</v>
      </c>
      <c r="Q63" s="35" t="s">
        <v>915</v>
      </c>
      <c r="R63" s="36" t="s">
        <v>556</v>
      </c>
      <c r="S63" s="35"/>
      <c r="T63" s="35"/>
      <c r="U63" s="35" t="s">
        <v>914</v>
      </c>
      <c r="V63" s="35"/>
      <c r="W63" s="35">
        <v>35</v>
      </c>
      <c r="X63" s="55">
        <v>5087506.9400000004</v>
      </c>
      <c r="Y63" s="35">
        <v>145</v>
      </c>
      <c r="Z63" s="35">
        <v>695</v>
      </c>
      <c r="AA63" s="53" t="s">
        <v>1127</v>
      </c>
      <c r="AB63" s="68" t="s">
        <v>1126</v>
      </c>
    </row>
    <row r="64" spans="1:28" ht="15.75" thickBot="1" x14ac:dyDescent="0.3">
      <c r="A64" s="60">
        <v>62</v>
      </c>
      <c r="B64" s="37" t="s">
        <v>63</v>
      </c>
      <c r="C64" s="42" t="s">
        <v>0</v>
      </c>
      <c r="D64" s="37" t="s">
        <v>63</v>
      </c>
      <c r="E64" s="30">
        <v>148</v>
      </c>
      <c r="F64" s="31">
        <v>123</v>
      </c>
      <c r="G64" s="34">
        <v>20.05</v>
      </c>
      <c r="H64" s="34">
        <v>20.05</v>
      </c>
      <c r="I64" s="31" t="s">
        <v>990</v>
      </c>
      <c r="J64" s="31">
        <v>312</v>
      </c>
      <c r="K64" s="35" t="s">
        <v>556</v>
      </c>
      <c r="L64" s="35">
        <v>3</v>
      </c>
      <c r="M64" s="59">
        <f t="shared" si="0"/>
        <v>3</v>
      </c>
      <c r="N64" s="35" t="s">
        <v>556</v>
      </c>
      <c r="O64" s="35" t="s">
        <v>557</v>
      </c>
      <c r="P64" s="35" t="s">
        <v>557</v>
      </c>
      <c r="Q64" s="35" t="s">
        <v>915</v>
      </c>
      <c r="R64" s="36" t="s">
        <v>556</v>
      </c>
      <c r="S64" s="35"/>
      <c r="T64" s="35"/>
      <c r="U64" s="35" t="s">
        <v>914</v>
      </c>
      <c r="V64" s="35"/>
      <c r="W64" s="35">
        <v>17</v>
      </c>
      <c r="X64" s="55">
        <v>10961700</v>
      </c>
      <c r="Y64" s="35">
        <v>754</v>
      </c>
      <c r="Z64" s="35">
        <v>880</v>
      </c>
      <c r="AA64" s="53" t="s">
        <v>1129</v>
      </c>
      <c r="AB64" s="70" t="s">
        <v>1128</v>
      </c>
    </row>
    <row r="65" spans="1:28" ht="15.75" thickBot="1" x14ac:dyDescent="0.3">
      <c r="A65" s="60">
        <v>63</v>
      </c>
      <c r="B65" s="37" t="s">
        <v>64</v>
      </c>
      <c r="C65" s="42" t="s">
        <v>0</v>
      </c>
      <c r="D65" s="37" t="s">
        <v>64</v>
      </c>
      <c r="E65" s="30">
        <v>233</v>
      </c>
      <c r="F65" s="31">
        <v>77</v>
      </c>
      <c r="G65" s="34">
        <v>52</v>
      </c>
      <c r="H65" s="34">
        <v>52</v>
      </c>
      <c r="I65" s="31" t="s">
        <v>991</v>
      </c>
      <c r="J65" s="31"/>
      <c r="K65" s="35" t="s">
        <v>556</v>
      </c>
      <c r="L65" s="35">
        <v>1</v>
      </c>
      <c r="M65" s="59">
        <f t="shared" si="0"/>
        <v>1</v>
      </c>
      <c r="N65" s="35" t="s">
        <v>556</v>
      </c>
      <c r="O65" s="35" t="s">
        <v>557</v>
      </c>
      <c r="P65" s="35" t="s">
        <v>556</v>
      </c>
      <c r="Q65" s="35" t="s">
        <v>915</v>
      </c>
      <c r="R65" s="36" t="s">
        <v>556</v>
      </c>
      <c r="S65" s="35"/>
      <c r="T65" s="35"/>
      <c r="U65" s="35" t="s">
        <v>914</v>
      </c>
      <c r="V65" s="35"/>
      <c r="W65" s="35">
        <v>7</v>
      </c>
      <c r="X65" s="55">
        <v>9183887.9499999993</v>
      </c>
      <c r="Y65" s="35">
        <v>1020</v>
      </c>
      <c r="Z65" s="35">
        <v>112</v>
      </c>
      <c r="AA65" s="53" t="s">
        <v>1131</v>
      </c>
      <c r="AB65" s="68" t="s">
        <v>1130</v>
      </c>
    </row>
    <row r="66" spans="1:28" ht="15.75" thickBot="1" x14ac:dyDescent="0.3">
      <c r="A66" s="60">
        <v>64</v>
      </c>
      <c r="B66" s="37" t="s">
        <v>65</v>
      </c>
      <c r="C66" s="42" t="s">
        <v>0</v>
      </c>
      <c r="D66" s="37" t="s">
        <v>65</v>
      </c>
      <c r="E66" s="30">
        <v>376</v>
      </c>
      <c r="F66" s="31">
        <v>81</v>
      </c>
      <c r="G66" s="34">
        <v>25</v>
      </c>
      <c r="H66" s="34">
        <v>25</v>
      </c>
      <c r="I66" s="31" t="s">
        <v>990</v>
      </c>
      <c r="J66" s="31">
        <v>192</v>
      </c>
      <c r="K66" s="35" t="s">
        <v>556</v>
      </c>
      <c r="L66" s="35">
        <v>5</v>
      </c>
      <c r="M66" s="59">
        <f t="shared" si="0"/>
        <v>5</v>
      </c>
      <c r="N66" s="35" t="s">
        <v>556</v>
      </c>
      <c r="O66" s="35" t="s">
        <v>556</v>
      </c>
      <c r="P66" s="35" t="s">
        <v>556</v>
      </c>
      <c r="Q66" s="35" t="s">
        <v>915</v>
      </c>
      <c r="R66" s="36" t="s">
        <v>556</v>
      </c>
      <c r="S66" s="35"/>
      <c r="T66" s="35"/>
      <c r="U66" s="35" t="s">
        <v>914</v>
      </c>
      <c r="V66" s="35"/>
      <c r="W66" s="35">
        <v>19</v>
      </c>
      <c r="X66" s="55">
        <v>3647363</v>
      </c>
      <c r="Y66" s="35">
        <v>927</v>
      </c>
      <c r="Z66" s="35">
        <v>5377</v>
      </c>
      <c r="AA66" s="53" t="s">
        <v>1132</v>
      </c>
      <c r="AB66" s="68">
        <v>5317424960</v>
      </c>
    </row>
    <row r="67" spans="1:28" ht="15.75" thickBot="1" x14ac:dyDescent="0.3">
      <c r="A67" s="60">
        <v>65</v>
      </c>
      <c r="B67" s="37" t="s">
        <v>66</v>
      </c>
      <c r="C67" s="42" t="s">
        <v>0</v>
      </c>
      <c r="D67" s="37" t="s">
        <v>66</v>
      </c>
      <c r="E67" s="30">
        <v>162</v>
      </c>
      <c r="F67" s="31">
        <v>38</v>
      </c>
      <c r="G67" s="34">
        <v>27.4</v>
      </c>
      <c r="H67" s="34">
        <v>27.4</v>
      </c>
      <c r="I67" s="31" t="s">
        <v>990</v>
      </c>
      <c r="J67" s="31"/>
      <c r="K67" s="35" t="s">
        <v>556</v>
      </c>
      <c r="L67" s="35"/>
      <c r="M67" s="59">
        <f t="shared" si="0"/>
        <v>0</v>
      </c>
      <c r="N67" s="35" t="s">
        <v>556</v>
      </c>
      <c r="O67" s="35" t="s">
        <v>557</v>
      </c>
      <c r="P67" s="35" t="s">
        <v>557</v>
      </c>
      <c r="Q67" s="35" t="s">
        <v>915</v>
      </c>
      <c r="R67" s="36" t="s">
        <v>556</v>
      </c>
      <c r="S67" s="35"/>
      <c r="T67" s="35"/>
      <c r="U67" s="35" t="s">
        <v>914</v>
      </c>
      <c r="V67" s="35"/>
      <c r="W67" s="35">
        <v>76</v>
      </c>
      <c r="X67" s="55">
        <v>38349615.689999998</v>
      </c>
      <c r="Y67" s="35">
        <v>398</v>
      </c>
      <c r="Z67" s="35">
        <v>1299</v>
      </c>
      <c r="AA67" s="53" t="s">
        <v>1133</v>
      </c>
      <c r="AB67" s="71">
        <v>5426673004</v>
      </c>
    </row>
    <row r="68" spans="1:28" ht="15.75" thickBot="1" x14ac:dyDescent="0.3">
      <c r="A68" s="60">
        <v>66</v>
      </c>
      <c r="B68" s="37" t="s">
        <v>67</v>
      </c>
      <c r="C68" s="42" t="s">
        <v>0</v>
      </c>
      <c r="D68" s="37" t="s">
        <v>67</v>
      </c>
      <c r="E68" s="30">
        <v>366</v>
      </c>
      <c r="F68" s="31">
        <v>102</v>
      </c>
      <c r="G68" s="34">
        <v>17.05</v>
      </c>
      <c r="H68" s="34">
        <v>17.05</v>
      </c>
      <c r="I68" s="31" t="s">
        <v>990</v>
      </c>
      <c r="J68" s="31"/>
      <c r="K68" s="35" t="s">
        <v>556</v>
      </c>
      <c r="L68" s="35">
        <v>2</v>
      </c>
      <c r="M68" s="59">
        <f t="shared" ref="M68:M131" si="1">SUM(K68:L68)</f>
        <v>2</v>
      </c>
      <c r="N68" s="35" t="s">
        <v>556</v>
      </c>
      <c r="O68" s="35" t="s">
        <v>557</v>
      </c>
      <c r="P68" s="35" t="s">
        <v>556</v>
      </c>
      <c r="Q68" s="35" t="s">
        <v>915</v>
      </c>
      <c r="R68" s="36" t="s">
        <v>556</v>
      </c>
      <c r="S68" s="35"/>
      <c r="T68" s="35"/>
      <c r="U68" s="35" t="s">
        <v>914</v>
      </c>
      <c r="V68" s="35"/>
      <c r="W68" s="35">
        <v>10</v>
      </c>
      <c r="X68" s="55">
        <v>12825100</v>
      </c>
      <c r="Y68" s="35">
        <v>1720</v>
      </c>
      <c r="Z68" s="35">
        <v>1368</v>
      </c>
      <c r="AA68" s="53" t="s">
        <v>1134</v>
      </c>
      <c r="AB68" s="68">
        <v>5386451189</v>
      </c>
    </row>
    <row r="69" spans="1:28" ht="15.75" thickBot="1" x14ac:dyDescent="0.3">
      <c r="A69" s="60">
        <v>67</v>
      </c>
      <c r="B69" s="37" t="s">
        <v>68</v>
      </c>
      <c r="C69" s="42" t="s">
        <v>0</v>
      </c>
      <c r="D69" s="37" t="s">
        <v>68</v>
      </c>
      <c r="E69" s="30">
        <v>83</v>
      </c>
      <c r="F69" s="31">
        <v>23</v>
      </c>
      <c r="G69" s="34">
        <v>32.049999999999997</v>
      </c>
      <c r="H69" s="34">
        <v>32.049999999999997</v>
      </c>
      <c r="I69" s="31" t="s">
        <v>991</v>
      </c>
      <c r="J69" s="31"/>
      <c r="K69" s="35" t="s">
        <v>556</v>
      </c>
      <c r="L69" s="35"/>
      <c r="M69" s="59">
        <f t="shared" si="1"/>
        <v>0</v>
      </c>
      <c r="N69" s="35" t="s">
        <v>556</v>
      </c>
      <c r="O69" s="35" t="s">
        <v>557</v>
      </c>
      <c r="P69" s="35" t="s">
        <v>557</v>
      </c>
      <c r="Q69" s="35" t="s">
        <v>915</v>
      </c>
      <c r="R69" s="36" t="s">
        <v>556</v>
      </c>
      <c r="S69" s="35"/>
      <c r="T69" s="35"/>
      <c r="U69" s="35" t="s">
        <v>914</v>
      </c>
      <c r="V69" s="35"/>
      <c r="W69" s="35">
        <v>6</v>
      </c>
      <c r="X69" s="55">
        <v>3347650</v>
      </c>
      <c r="Y69" s="35">
        <v>252</v>
      </c>
      <c r="Z69" s="35">
        <v>1874</v>
      </c>
      <c r="AA69" s="53" t="s">
        <v>1135</v>
      </c>
      <c r="AB69" s="68">
        <v>5317844792</v>
      </c>
    </row>
    <row r="70" spans="1:28" ht="15.75" thickBot="1" x14ac:dyDescent="0.3">
      <c r="A70" s="60">
        <v>68</v>
      </c>
      <c r="B70" s="37" t="s">
        <v>69</v>
      </c>
      <c r="C70" s="42" t="s">
        <v>0</v>
      </c>
      <c r="D70" s="37" t="s">
        <v>69</v>
      </c>
      <c r="E70" s="30">
        <v>61</v>
      </c>
      <c r="F70" s="31">
        <v>52</v>
      </c>
      <c r="G70" s="34">
        <v>23.05</v>
      </c>
      <c r="H70" s="34">
        <v>23.05</v>
      </c>
      <c r="I70" s="31" t="s">
        <v>991</v>
      </c>
      <c r="J70" s="31"/>
      <c r="K70" s="35" t="s">
        <v>556</v>
      </c>
      <c r="L70" s="35"/>
      <c r="M70" s="59">
        <f t="shared" si="1"/>
        <v>0</v>
      </c>
      <c r="N70" s="35" t="s">
        <v>556</v>
      </c>
      <c r="O70" s="35" t="s">
        <v>557</v>
      </c>
      <c r="P70" s="35" t="s">
        <v>557</v>
      </c>
      <c r="Q70" s="35" t="s">
        <v>915</v>
      </c>
      <c r="R70" s="36" t="s">
        <v>556</v>
      </c>
      <c r="S70" s="35"/>
      <c r="T70" s="35"/>
      <c r="U70" s="35" t="s">
        <v>914</v>
      </c>
      <c r="V70" s="35"/>
      <c r="W70" s="35">
        <v>32</v>
      </c>
      <c r="X70" s="55">
        <v>5426600</v>
      </c>
      <c r="Y70" s="35">
        <v>308</v>
      </c>
      <c r="Z70" s="35">
        <v>214</v>
      </c>
      <c r="AA70" s="53" t="s">
        <v>1136</v>
      </c>
      <c r="AB70" s="70">
        <v>5387282791</v>
      </c>
    </row>
    <row r="71" spans="1:28" ht="15.75" thickBot="1" x14ac:dyDescent="0.3">
      <c r="A71" s="60">
        <v>69</v>
      </c>
      <c r="B71" s="37" t="s">
        <v>70</v>
      </c>
      <c r="C71" s="42" t="s">
        <v>0</v>
      </c>
      <c r="D71" s="37" t="s">
        <v>70</v>
      </c>
      <c r="E71" s="30">
        <v>9</v>
      </c>
      <c r="F71" s="31">
        <v>1</v>
      </c>
      <c r="G71" s="34">
        <v>54</v>
      </c>
      <c r="H71" s="34">
        <v>54</v>
      </c>
      <c r="I71" s="31" t="s">
        <v>991</v>
      </c>
      <c r="J71" s="31"/>
      <c r="K71" s="35" t="s">
        <v>557</v>
      </c>
      <c r="L71" s="35"/>
      <c r="M71" s="59">
        <f t="shared" si="1"/>
        <v>0</v>
      </c>
      <c r="N71" s="35" t="s">
        <v>557</v>
      </c>
      <c r="O71" s="35" t="s">
        <v>557</v>
      </c>
      <c r="P71" s="35" t="s">
        <v>557</v>
      </c>
      <c r="Q71" s="35" t="s">
        <v>915</v>
      </c>
      <c r="R71" s="36" t="s">
        <v>556</v>
      </c>
      <c r="S71" s="35"/>
      <c r="T71" s="35"/>
      <c r="U71" s="35" t="s">
        <v>914</v>
      </c>
      <c r="V71" s="35"/>
      <c r="W71" s="35">
        <v>6</v>
      </c>
      <c r="X71" s="55">
        <v>17418963.120000001</v>
      </c>
      <c r="Y71" s="35">
        <v>5</v>
      </c>
      <c r="Z71" s="35"/>
      <c r="AA71" s="53" t="s">
        <v>1137</v>
      </c>
      <c r="AB71" s="64">
        <v>5432335308</v>
      </c>
    </row>
    <row r="72" spans="1:28" ht="15.75" thickBot="1" x14ac:dyDescent="0.3">
      <c r="A72" s="60">
        <v>70</v>
      </c>
      <c r="B72" s="37" t="s">
        <v>71</v>
      </c>
      <c r="C72" s="42" t="s">
        <v>0</v>
      </c>
      <c r="D72" s="37" t="s">
        <v>71</v>
      </c>
      <c r="E72" s="30">
        <v>194</v>
      </c>
      <c r="F72" s="31">
        <v>77</v>
      </c>
      <c r="G72" s="34">
        <v>32.049999999999997</v>
      </c>
      <c r="H72" s="34">
        <v>32.049999999999997</v>
      </c>
      <c r="I72" s="31" t="s">
        <v>991</v>
      </c>
      <c r="J72" s="31"/>
      <c r="K72" s="35" t="s">
        <v>556</v>
      </c>
      <c r="L72" s="35"/>
      <c r="M72" s="59">
        <f t="shared" si="1"/>
        <v>0</v>
      </c>
      <c r="N72" s="35" t="s">
        <v>556</v>
      </c>
      <c r="O72" s="35" t="s">
        <v>557</v>
      </c>
      <c r="P72" s="35" t="s">
        <v>556</v>
      </c>
      <c r="Q72" s="35" t="s">
        <v>915</v>
      </c>
      <c r="R72" s="36" t="s">
        <v>556</v>
      </c>
      <c r="S72" s="35"/>
      <c r="T72" s="35"/>
      <c r="U72" s="35" t="s">
        <v>914</v>
      </c>
      <c r="V72" s="35"/>
      <c r="W72" s="35">
        <v>415</v>
      </c>
      <c r="X72" s="55">
        <v>67896268.099999994</v>
      </c>
      <c r="Y72" s="35">
        <v>334</v>
      </c>
      <c r="Z72" s="35">
        <v>11</v>
      </c>
      <c r="AA72" s="61"/>
      <c r="AB72" s="61"/>
    </row>
    <row r="73" spans="1:28" ht="15.75" thickBot="1" x14ac:dyDescent="0.3">
      <c r="A73" s="60">
        <v>71</v>
      </c>
      <c r="B73" s="37" t="s">
        <v>73</v>
      </c>
      <c r="C73" s="42" t="s">
        <v>0</v>
      </c>
      <c r="D73" s="37" t="s">
        <v>73</v>
      </c>
      <c r="E73" s="30">
        <v>90</v>
      </c>
      <c r="F73" s="31">
        <v>29</v>
      </c>
      <c r="G73" s="34">
        <v>50.3</v>
      </c>
      <c r="H73" s="34">
        <v>50.3</v>
      </c>
      <c r="I73" s="31" t="s">
        <v>991</v>
      </c>
      <c r="J73" s="31">
        <v>416</v>
      </c>
      <c r="K73" s="35" t="s">
        <v>556</v>
      </c>
      <c r="L73" s="35"/>
      <c r="M73" s="59">
        <f t="shared" si="1"/>
        <v>0</v>
      </c>
      <c r="N73" s="35" t="s">
        <v>556</v>
      </c>
      <c r="O73" s="35" t="s">
        <v>557</v>
      </c>
      <c r="P73" s="35" t="s">
        <v>556</v>
      </c>
      <c r="Q73" s="35" t="s">
        <v>915</v>
      </c>
      <c r="R73" s="36" t="s">
        <v>556</v>
      </c>
      <c r="S73" s="35"/>
      <c r="T73" s="35"/>
      <c r="U73" s="35" t="s">
        <v>914</v>
      </c>
      <c r="V73" s="35"/>
      <c r="W73" s="35">
        <v>53</v>
      </c>
      <c r="X73" s="55">
        <v>9271718.3599999994</v>
      </c>
      <c r="Y73" s="35">
        <v>272</v>
      </c>
      <c r="Z73" s="35">
        <v>4486</v>
      </c>
      <c r="AA73" s="53" t="s">
        <v>1138</v>
      </c>
      <c r="AB73" s="67">
        <v>5327308985</v>
      </c>
    </row>
    <row r="74" spans="1:28" ht="15.75" thickBot="1" x14ac:dyDescent="0.3">
      <c r="A74" s="60">
        <v>72</v>
      </c>
      <c r="B74" s="37" t="s">
        <v>74</v>
      </c>
      <c r="C74" s="42" t="s">
        <v>0</v>
      </c>
      <c r="D74" s="37" t="s">
        <v>74</v>
      </c>
      <c r="E74" s="30">
        <v>241</v>
      </c>
      <c r="F74" s="31">
        <v>93</v>
      </c>
      <c r="G74" s="34">
        <v>51</v>
      </c>
      <c r="H74" s="34">
        <v>51</v>
      </c>
      <c r="I74" s="31" t="s">
        <v>991</v>
      </c>
      <c r="J74" s="31"/>
      <c r="K74" s="35" t="s">
        <v>556</v>
      </c>
      <c r="L74" s="35"/>
      <c r="M74" s="59">
        <f t="shared" si="1"/>
        <v>0</v>
      </c>
      <c r="N74" s="35" t="s">
        <v>556</v>
      </c>
      <c r="O74" s="35" t="s">
        <v>556</v>
      </c>
      <c r="P74" s="35" t="s">
        <v>556</v>
      </c>
      <c r="Q74" s="35" t="s">
        <v>915</v>
      </c>
      <c r="R74" s="36" t="s">
        <v>556</v>
      </c>
      <c r="S74" s="35"/>
      <c r="T74" s="35"/>
      <c r="U74" s="35" t="s">
        <v>914</v>
      </c>
      <c r="V74" s="35"/>
      <c r="W74" s="35">
        <v>20</v>
      </c>
      <c r="X74" s="55">
        <v>4265034.0999999996</v>
      </c>
      <c r="Y74" s="35">
        <v>1491</v>
      </c>
      <c r="Z74" s="35">
        <v>720</v>
      </c>
      <c r="AA74" s="53" t="s">
        <v>1139</v>
      </c>
      <c r="AB74" s="68">
        <v>5357441790</v>
      </c>
    </row>
    <row r="75" spans="1:28" ht="15.75" thickBot="1" x14ac:dyDescent="0.3">
      <c r="A75" s="60">
        <v>73</v>
      </c>
      <c r="B75" s="37" t="s">
        <v>75</v>
      </c>
      <c r="C75" s="42" t="s">
        <v>0</v>
      </c>
      <c r="D75" s="37" t="s">
        <v>75</v>
      </c>
      <c r="E75" s="30">
        <v>215</v>
      </c>
      <c r="F75" s="31">
        <v>77</v>
      </c>
      <c r="G75" s="34">
        <v>45.3</v>
      </c>
      <c r="H75" s="34">
        <v>45.3</v>
      </c>
      <c r="I75" s="31" t="s">
        <v>991</v>
      </c>
      <c r="J75" s="31">
        <v>208</v>
      </c>
      <c r="K75" s="35" t="s">
        <v>556</v>
      </c>
      <c r="L75" s="35">
        <v>2</v>
      </c>
      <c r="M75" s="59">
        <f t="shared" si="1"/>
        <v>2</v>
      </c>
      <c r="N75" s="35" t="s">
        <v>556</v>
      </c>
      <c r="O75" s="35" t="s">
        <v>557</v>
      </c>
      <c r="P75" s="35" t="s">
        <v>556</v>
      </c>
      <c r="Q75" s="35" t="s">
        <v>915</v>
      </c>
      <c r="R75" s="36" t="s">
        <v>556</v>
      </c>
      <c r="S75" s="35"/>
      <c r="T75" s="35"/>
      <c r="U75" s="35" t="s">
        <v>914</v>
      </c>
      <c r="V75" s="35"/>
      <c r="W75" s="35">
        <v>14</v>
      </c>
      <c r="X75" s="55">
        <v>12416334.140000001</v>
      </c>
      <c r="Y75" s="35">
        <v>198</v>
      </c>
      <c r="Z75" s="35">
        <v>2568</v>
      </c>
      <c r="AA75" s="53" t="s">
        <v>1140</v>
      </c>
      <c r="AB75" s="64">
        <v>5343530811</v>
      </c>
    </row>
    <row r="76" spans="1:28" ht="15.75" thickBot="1" x14ac:dyDescent="0.3">
      <c r="A76" s="60">
        <v>74</v>
      </c>
      <c r="B76" s="37" t="s">
        <v>76</v>
      </c>
      <c r="C76" s="42" t="s">
        <v>0</v>
      </c>
      <c r="D76" s="37" t="s">
        <v>76</v>
      </c>
      <c r="E76" s="30">
        <v>150</v>
      </c>
      <c r="F76" s="31">
        <v>30</v>
      </c>
      <c r="G76" s="34">
        <v>52.3</v>
      </c>
      <c r="H76" s="34">
        <v>52.3</v>
      </c>
      <c r="I76" s="31" t="s">
        <v>991</v>
      </c>
      <c r="J76" s="31"/>
      <c r="K76" s="35" t="s">
        <v>556</v>
      </c>
      <c r="L76" s="35"/>
      <c r="M76" s="59">
        <f t="shared" si="1"/>
        <v>0</v>
      </c>
      <c r="N76" s="35" t="s">
        <v>556</v>
      </c>
      <c r="O76" s="35" t="s">
        <v>557</v>
      </c>
      <c r="P76" s="35" t="s">
        <v>557</v>
      </c>
      <c r="Q76" s="35" t="s">
        <v>915</v>
      </c>
      <c r="R76" s="36" t="s">
        <v>556</v>
      </c>
      <c r="S76" s="35"/>
      <c r="T76" s="35"/>
      <c r="U76" s="35" t="s">
        <v>914</v>
      </c>
      <c r="V76" s="35"/>
      <c r="W76" s="35">
        <v>50</v>
      </c>
      <c r="X76" s="55">
        <v>8455162.5</v>
      </c>
      <c r="Y76" s="35">
        <v>394</v>
      </c>
      <c r="Z76" s="35"/>
      <c r="AA76" s="53" t="s">
        <v>1141</v>
      </c>
      <c r="AB76" s="64">
        <v>5321571197</v>
      </c>
    </row>
    <row r="77" spans="1:28" ht="15.75" thickBot="1" x14ac:dyDescent="0.3">
      <c r="A77" s="60">
        <v>75</v>
      </c>
      <c r="B77" s="37" t="s">
        <v>77</v>
      </c>
      <c r="C77" s="42" t="s">
        <v>0</v>
      </c>
      <c r="D77" s="37" t="s">
        <v>77</v>
      </c>
      <c r="E77" s="30">
        <v>163</v>
      </c>
      <c r="F77" s="31">
        <v>48</v>
      </c>
      <c r="G77" s="34">
        <v>31.05</v>
      </c>
      <c r="H77" s="34">
        <v>31.05</v>
      </c>
      <c r="I77" s="31" t="s">
        <v>991</v>
      </c>
      <c r="J77" s="31"/>
      <c r="K77" s="35" t="s">
        <v>556</v>
      </c>
      <c r="L77" s="35"/>
      <c r="M77" s="59">
        <f t="shared" si="1"/>
        <v>0</v>
      </c>
      <c r="N77" s="35" t="s">
        <v>557</v>
      </c>
      <c r="O77" s="35" t="s">
        <v>557</v>
      </c>
      <c r="P77" s="35" t="s">
        <v>557</v>
      </c>
      <c r="Q77" s="35" t="s">
        <v>915</v>
      </c>
      <c r="R77" s="36" t="s">
        <v>556</v>
      </c>
      <c r="S77" s="35"/>
      <c r="T77" s="35"/>
      <c r="U77" s="35" t="s">
        <v>914</v>
      </c>
      <c r="V77" s="35"/>
      <c r="W77" s="35">
        <v>135</v>
      </c>
      <c r="X77" s="55">
        <v>43668878</v>
      </c>
      <c r="Y77" s="35">
        <v>877</v>
      </c>
      <c r="Z77" s="35">
        <v>1555</v>
      </c>
      <c r="AA77" s="53" t="s">
        <v>1142</v>
      </c>
      <c r="AB77" s="68">
        <v>5352579183</v>
      </c>
    </row>
    <row r="78" spans="1:28" ht="15.75" thickBot="1" x14ac:dyDescent="0.3">
      <c r="A78" s="60">
        <v>76</v>
      </c>
      <c r="B78" s="37" t="s">
        <v>78</v>
      </c>
      <c r="C78" s="42" t="s">
        <v>0</v>
      </c>
      <c r="D78" s="37" t="s">
        <v>78</v>
      </c>
      <c r="E78" s="30">
        <v>236</v>
      </c>
      <c r="F78" s="31">
        <v>48</v>
      </c>
      <c r="G78" s="34">
        <v>17.3</v>
      </c>
      <c r="H78" s="34">
        <v>17.3</v>
      </c>
      <c r="I78" s="31" t="s">
        <v>991</v>
      </c>
      <c r="J78" s="31"/>
      <c r="K78" s="35" t="s">
        <v>556</v>
      </c>
      <c r="L78" s="35">
        <v>1</v>
      </c>
      <c r="M78" s="59">
        <f t="shared" si="1"/>
        <v>1</v>
      </c>
      <c r="N78" s="35" t="s">
        <v>556</v>
      </c>
      <c r="O78" s="35" t="s">
        <v>557</v>
      </c>
      <c r="P78" s="35" t="s">
        <v>556</v>
      </c>
      <c r="Q78" s="35" t="s">
        <v>915</v>
      </c>
      <c r="R78" s="36" t="s">
        <v>556</v>
      </c>
      <c r="S78" s="35"/>
      <c r="T78" s="35"/>
      <c r="U78" s="35" t="s">
        <v>914</v>
      </c>
      <c r="V78" s="35"/>
      <c r="W78" s="35">
        <v>34</v>
      </c>
      <c r="X78" s="55">
        <v>7447235</v>
      </c>
      <c r="Y78" s="35">
        <v>522</v>
      </c>
      <c r="Z78" s="35">
        <v>287</v>
      </c>
      <c r="AA78" s="53" t="s">
        <v>1143</v>
      </c>
      <c r="AB78" s="71">
        <v>5365936505</v>
      </c>
    </row>
    <row r="79" spans="1:28" ht="15.75" thickBot="1" x14ac:dyDescent="0.3">
      <c r="A79" s="60">
        <v>77</v>
      </c>
      <c r="B79" s="37" t="s">
        <v>79</v>
      </c>
      <c r="C79" s="42" t="s">
        <v>0</v>
      </c>
      <c r="D79" s="37" t="s">
        <v>79</v>
      </c>
      <c r="E79" s="30">
        <v>83</v>
      </c>
      <c r="F79" s="31">
        <v>23</v>
      </c>
      <c r="G79" s="34">
        <v>22.2</v>
      </c>
      <c r="H79" s="34">
        <v>22.2</v>
      </c>
      <c r="I79" s="31" t="s">
        <v>991</v>
      </c>
      <c r="J79" s="31"/>
      <c r="K79" s="35" t="s">
        <v>556</v>
      </c>
      <c r="L79" s="35"/>
      <c r="M79" s="59">
        <f t="shared" si="1"/>
        <v>0</v>
      </c>
      <c r="N79" s="35" t="s">
        <v>556</v>
      </c>
      <c r="O79" s="35" t="s">
        <v>557</v>
      </c>
      <c r="P79" s="35" t="s">
        <v>557</v>
      </c>
      <c r="Q79" s="35" t="s">
        <v>915</v>
      </c>
      <c r="R79" s="36" t="s">
        <v>556</v>
      </c>
      <c r="S79" s="35"/>
      <c r="T79" s="35"/>
      <c r="U79" s="35" t="s">
        <v>914</v>
      </c>
      <c r="V79" s="35"/>
      <c r="W79" s="35">
        <v>29</v>
      </c>
      <c r="X79" s="55">
        <v>3893539.1</v>
      </c>
      <c r="Y79" s="35">
        <v>268</v>
      </c>
      <c r="Z79" s="35"/>
      <c r="AA79" s="53" t="s">
        <v>1145</v>
      </c>
      <c r="AB79" s="68" t="s">
        <v>1144</v>
      </c>
    </row>
    <row r="80" spans="1:28" ht="15.75" thickBot="1" x14ac:dyDescent="0.3">
      <c r="A80" s="60">
        <v>78</v>
      </c>
      <c r="B80" s="37" t="s">
        <v>80</v>
      </c>
      <c r="C80" s="42" t="s">
        <v>0</v>
      </c>
      <c r="D80" s="37" t="s">
        <v>80</v>
      </c>
      <c r="E80" s="30">
        <v>218</v>
      </c>
      <c r="F80" s="31">
        <v>58</v>
      </c>
      <c r="G80" s="34">
        <v>26</v>
      </c>
      <c r="H80" s="34">
        <v>26</v>
      </c>
      <c r="I80" s="31" t="s">
        <v>991</v>
      </c>
      <c r="J80" s="31"/>
      <c r="K80" s="35" t="s">
        <v>556</v>
      </c>
      <c r="L80" s="35">
        <v>2</v>
      </c>
      <c r="M80" s="59">
        <f t="shared" si="1"/>
        <v>2</v>
      </c>
      <c r="N80" s="35" t="s">
        <v>556</v>
      </c>
      <c r="O80" s="35" t="s">
        <v>557</v>
      </c>
      <c r="P80" s="35" t="s">
        <v>556</v>
      </c>
      <c r="Q80" s="35" t="s">
        <v>915</v>
      </c>
      <c r="R80" s="36" t="s">
        <v>556</v>
      </c>
      <c r="S80" s="35"/>
      <c r="T80" s="35"/>
      <c r="U80" s="35" t="s">
        <v>914</v>
      </c>
      <c r="V80" s="35"/>
      <c r="W80" s="35">
        <v>47</v>
      </c>
      <c r="X80" s="55">
        <v>6462220.5999999996</v>
      </c>
      <c r="Y80" s="35">
        <v>438</v>
      </c>
      <c r="Z80" s="35">
        <v>2305</v>
      </c>
      <c r="AA80" s="61"/>
      <c r="AB80" s="61"/>
    </row>
    <row r="81" spans="1:28" ht="15.75" thickBot="1" x14ac:dyDescent="0.3">
      <c r="A81" s="60">
        <v>79</v>
      </c>
      <c r="B81" s="37" t="s">
        <v>81</v>
      </c>
      <c r="C81" s="42" t="s">
        <v>0</v>
      </c>
      <c r="D81" s="37" t="s">
        <v>81</v>
      </c>
      <c r="E81" s="30">
        <v>93</v>
      </c>
      <c r="F81" s="31">
        <v>52</v>
      </c>
      <c r="G81" s="34">
        <v>24.2</v>
      </c>
      <c r="H81" s="34">
        <v>24.2</v>
      </c>
      <c r="I81" s="31" t="s">
        <v>990</v>
      </c>
      <c r="J81" s="31"/>
      <c r="K81" s="35" t="s">
        <v>556</v>
      </c>
      <c r="L81" s="35"/>
      <c r="M81" s="59">
        <f t="shared" si="1"/>
        <v>0</v>
      </c>
      <c r="N81" s="35" t="s">
        <v>556</v>
      </c>
      <c r="O81" s="35" t="s">
        <v>557</v>
      </c>
      <c r="P81" s="35" t="s">
        <v>556</v>
      </c>
      <c r="Q81" s="35" t="s">
        <v>915</v>
      </c>
      <c r="R81" s="36" t="s">
        <v>556</v>
      </c>
      <c r="S81" s="35"/>
      <c r="T81" s="35"/>
      <c r="U81" s="35" t="s">
        <v>914</v>
      </c>
      <c r="V81" s="35"/>
      <c r="W81" s="35">
        <v>35</v>
      </c>
      <c r="X81" s="55">
        <v>5684949.7400000002</v>
      </c>
      <c r="Y81" s="35"/>
      <c r="Z81" s="35">
        <v>588</v>
      </c>
      <c r="AA81" s="53" t="s">
        <v>1147</v>
      </c>
      <c r="AB81" s="68" t="s">
        <v>1146</v>
      </c>
    </row>
    <row r="82" spans="1:28" ht="15.75" thickBot="1" x14ac:dyDescent="0.3">
      <c r="A82" s="60">
        <v>80</v>
      </c>
      <c r="B82" s="37" t="s">
        <v>82</v>
      </c>
      <c r="C82" s="42" t="s">
        <v>0</v>
      </c>
      <c r="D82" s="37" t="s">
        <v>82</v>
      </c>
      <c r="E82" s="30">
        <v>164</v>
      </c>
      <c r="F82" s="31">
        <v>36</v>
      </c>
      <c r="G82" s="34">
        <v>53.3</v>
      </c>
      <c r="H82" s="34">
        <v>53.3</v>
      </c>
      <c r="I82" s="31" t="s">
        <v>991</v>
      </c>
      <c r="J82" s="31"/>
      <c r="K82" s="35" t="s">
        <v>556</v>
      </c>
      <c r="L82" s="35">
        <v>2</v>
      </c>
      <c r="M82" s="59">
        <f t="shared" si="1"/>
        <v>2</v>
      </c>
      <c r="N82" s="35" t="s">
        <v>556</v>
      </c>
      <c r="O82" s="35" t="s">
        <v>557</v>
      </c>
      <c r="P82" s="35" t="s">
        <v>556</v>
      </c>
      <c r="Q82" s="35" t="s">
        <v>915</v>
      </c>
      <c r="R82" s="36" t="s">
        <v>556</v>
      </c>
      <c r="S82" s="35"/>
      <c r="T82" s="35"/>
      <c r="U82" s="35" t="s">
        <v>914</v>
      </c>
      <c r="V82" s="35"/>
      <c r="W82" s="35">
        <v>15</v>
      </c>
      <c r="X82" s="55">
        <v>7074206.04</v>
      </c>
      <c r="Y82" s="35">
        <v>41</v>
      </c>
      <c r="Z82" s="35">
        <v>3445</v>
      </c>
      <c r="AA82" s="53" t="s">
        <v>1149</v>
      </c>
      <c r="AB82" s="70" t="s">
        <v>1148</v>
      </c>
    </row>
    <row r="83" spans="1:28" ht="15.75" thickBot="1" x14ac:dyDescent="0.3">
      <c r="A83" s="60">
        <v>81</v>
      </c>
      <c r="B83" s="37" t="s">
        <v>83</v>
      </c>
      <c r="C83" s="42" t="s">
        <v>0</v>
      </c>
      <c r="D83" s="37" t="s">
        <v>83</v>
      </c>
      <c r="E83" s="30">
        <v>593</v>
      </c>
      <c r="F83" s="31">
        <v>143</v>
      </c>
      <c r="G83" s="34">
        <v>17</v>
      </c>
      <c r="H83" s="34">
        <v>17</v>
      </c>
      <c r="I83" s="31" t="s">
        <v>990</v>
      </c>
      <c r="J83" s="31"/>
      <c r="K83" s="35" t="s">
        <v>556</v>
      </c>
      <c r="L83" s="35">
        <v>9</v>
      </c>
      <c r="M83" s="59">
        <f t="shared" si="1"/>
        <v>9</v>
      </c>
      <c r="N83" s="35" t="s">
        <v>556</v>
      </c>
      <c r="O83" s="35" t="s">
        <v>556</v>
      </c>
      <c r="P83" s="35" t="s">
        <v>556</v>
      </c>
      <c r="Q83" s="35" t="s">
        <v>915</v>
      </c>
      <c r="R83" s="36" t="s">
        <v>556</v>
      </c>
      <c r="S83" s="35"/>
      <c r="T83" s="35" t="s">
        <v>556</v>
      </c>
      <c r="U83" s="35" t="s">
        <v>556</v>
      </c>
      <c r="V83" s="35"/>
      <c r="W83" s="35">
        <v>5</v>
      </c>
      <c r="X83" s="55">
        <v>1683274.01</v>
      </c>
      <c r="Y83" s="35"/>
      <c r="Z83" s="35"/>
      <c r="AA83" s="53" t="s">
        <v>1150</v>
      </c>
      <c r="AB83" s="71">
        <v>5336894082</v>
      </c>
    </row>
    <row r="84" spans="1:28" ht="15.75" thickBot="1" x14ac:dyDescent="0.3">
      <c r="A84" s="60">
        <v>82</v>
      </c>
      <c r="B84" s="37" t="s">
        <v>84</v>
      </c>
      <c r="C84" s="42" t="s">
        <v>0</v>
      </c>
      <c r="D84" s="37" t="s">
        <v>84</v>
      </c>
      <c r="E84" s="30">
        <v>126</v>
      </c>
      <c r="F84" s="31">
        <v>32</v>
      </c>
      <c r="G84" s="34">
        <v>22.4</v>
      </c>
      <c r="H84" s="34">
        <v>22.4</v>
      </c>
      <c r="I84" s="31" t="s">
        <v>991</v>
      </c>
      <c r="J84" s="31"/>
      <c r="K84" s="35" t="s">
        <v>556</v>
      </c>
      <c r="L84" s="35"/>
      <c r="M84" s="59">
        <f t="shared" si="1"/>
        <v>0</v>
      </c>
      <c r="N84" s="35" t="s">
        <v>556</v>
      </c>
      <c r="O84" s="35" t="s">
        <v>557</v>
      </c>
      <c r="P84" s="35" t="s">
        <v>556</v>
      </c>
      <c r="Q84" s="35" t="s">
        <v>915</v>
      </c>
      <c r="R84" s="36" t="s">
        <v>556</v>
      </c>
      <c r="S84" s="35"/>
      <c r="T84" s="35"/>
      <c r="U84" s="35" t="s">
        <v>914</v>
      </c>
      <c r="V84" s="35"/>
      <c r="W84" s="35">
        <v>4</v>
      </c>
      <c r="X84" s="55">
        <v>4148700</v>
      </c>
      <c r="Y84" s="35">
        <v>507</v>
      </c>
      <c r="Z84" s="35">
        <v>461</v>
      </c>
      <c r="AA84" s="53" t="s">
        <v>1152</v>
      </c>
      <c r="AB84" s="69" t="s">
        <v>1151</v>
      </c>
    </row>
    <row r="85" spans="1:28" ht="15.75" thickBot="1" x14ac:dyDescent="0.3">
      <c r="A85" s="60">
        <v>83</v>
      </c>
      <c r="B85" s="37" t="s">
        <v>85</v>
      </c>
      <c r="C85" s="42" t="s">
        <v>0</v>
      </c>
      <c r="D85" s="37" t="s">
        <v>85</v>
      </c>
      <c r="E85" s="30">
        <v>812</v>
      </c>
      <c r="F85" s="31">
        <v>136</v>
      </c>
      <c r="G85" s="34">
        <v>22</v>
      </c>
      <c r="H85" s="34">
        <v>22</v>
      </c>
      <c r="I85" s="31" t="s">
        <v>990</v>
      </c>
      <c r="J85" s="31"/>
      <c r="K85" s="35" t="s">
        <v>556</v>
      </c>
      <c r="L85" s="35">
        <v>10</v>
      </c>
      <c r="M85" s="59">
        <f t="shared" si="1"/>
        <v>10</v>
      </c>
      <c r="N85" s="35" t="s">
        <v>556</v>
      </c>
      <c r="O85" s="35" t="s">
        <v>557</v>
      </c>
      <c r="P85" s="35" t="s">
        <v>556</v>
      </c>
      <c r="Q85" s="35" t="s">
        <v>915</v>
      </c>
      <c r="R85" s="36" t="s">
        <v>556</v>
      </c>
      <c r="S85" s="35"/>
      <c r="T85" s="35"/>
      <c r="U85" s="35" t="s">
        <v>914</v>
      </c>
      <c r="V85" s="35"/>
      <c r="W85" s="35">
        <v>19</v>
      </c>
      <c r="X85" s="55">
        <v>3182966</v>
      </c>
      <c r="Y85" s="35">
        <v>1049</v>
      </c>
      <c r="Z85" s="35"/>
      <c r="AA85" s="53" t="s">
        <v>1154</v>
      </c>
      <c r="AB85" s="68" t="s">
        <v>1153</v>
      </c>
    </row>
    <row r="86" spans="1:28" ht="15.75" thickBot="1" x14ac:dyDescent="0.3">
      <c r="A86" s="60">
        <v>84</v>
      </c>
      <c r="B86" s="37" t="s">
        <v>86</v>
      </c>
      <c r="C86" s="42" t="s">
        <v>0</v>
      </c>
      <c r="D86" s="37" t="s">
        <v>86</v>
      </c>
      <c r="E86" s="30">
        <v>1202</v>
      </c>
      <c r="F86" s="31">
        <v>233</v>
      </c>
      <c r="G86" s="34">
        <v>17.2</v>
      </c>
      <c r="H86" s="34">
        <v>17.2</v>
      </c>
      <c r="I86" s="31" t="s">
        <v>990</v>
      </c>
      <c r="J86" s="31">
        <v>1248</v>
      </c>
      <c r="K86" s="35" t="s">
        <v>556</v>
      </c>
      <c r="L86" s="35">
        <v>22</v>
      </c>
      <c r="M86" s="59">
        <f t="shared" si="1"/>
        <v>22</v>
      </c>
      <c r="N86" s="35" t="s">
        <v>556</v>
      </c>
      <c r="O86" s="35" t="s">
        <v>557</v>
      </c>
      <c r="P86" s="35" t="s">
        <v>556</v>
      </c>
      <c r="Q86" s="35" t="s">
        <v>915</v>
      </c>
      <c r="R86" s="36" t="s">
        <v>556</v>
      </c>
      <c r="S86" s="35"/>
      <c r="T86" s="35" t="s">
        <v>556</v>
      </c>
      <c r="U86" s="35" t="s">
        <v>556</v>
      </c>
      <c r="V86" s="35"/>
      <c r="W86" s="35">
        <v>15</v>
      </c>
      <c r="X86" s="55">
        <v>2821221.32</v>
      </c>
      <c r="Y86" s="35">
        <v>2050</v>
      </c>
      <c r="Z86" s="35">
        <v>10</v>
      </c>
      <c r="AA86" s="53" t="s">
        <v>1156</v>
      </c>
      <c r="AB86" s="70" t="s">
        <v>1155</v>
      </c>
    </row>
    <row r="87" spans="1:28" ht="15.75" thickBot="1" x14ac:dyDescent="0.3">
      <c r="A87" s="60">
        <v>85</v>
      </c>
      <c r="B87" s="37" t="s">
        <v>87</v>
      </c>
      <c r="C87" s="42" t="s">
        <v>0</v>
      </c>
      <c r="D87" s="37" t="s">
        <v>87</v>
      </c>
      <c r="E87" s="30">
        <v>229</v>
      </c>
      <c r="F87" s="31">
        <v>66</v>
      </c>
      <c r="G87" s="34">
        <v>26</v>
      </c>
      <c r="H87" s="34">
        <v>26</v>
      </c>
      <c r="I87" s="31" t="s">
        <v>990</v>
      </c>
      <c r="J87" s="31">
        <v>824</v>
      </c>
      <c r="K87" s="35" t="s">
        <v>556</v>
      </c>
      <c r="L87" s="35">
        <v>3</v>
      </c>
      <c r="M87" s="59">
        <f t="shared" si="1"/>
        <v>3</v>
      </c>
      <c r="N87" s="35" t="s">
        <v>556</v>
      </c>
      <c r="O87" s="35" t="s">
        <v>557</v>
      </c>
      <c r="P87" s="35" t="s">
        <v>556</v>
      </c>
      <c r="Q87" s="35" t="s">
        <v>915</v>
      </c>
      <c r="R87" s="36" t="s">
        <v>556</v>
      </c>
      <c r="S87" s="35"/>
      <c r="T87" s="35"/>
      <c r="U87" s="35" t="s">
        <v>914</v>
      </c>
      <c r="V87" s="35"/>
      <c r="W87" s="35">
        <v>13</v>
      </c>
      <c r="X87" s="55">
        <v>5519100</v>
      </c>
      <c r="Y87" s="35">
        <v>634</v>
      </c>
      <c r="Z87" s="35">
        <v>1388</v>
      </c>
      <c r="AA87" s="53" t="s">
        <v>1157</v>
      </c>
      <c r="AB87" s="53" t="s">
        <v>1158</v>
      </c>
    </row>
    <row r="88" spans="1:28" ht="15.75" thickBot="1" x14ac:dyDescent="0.3">
      <c r="A88" s="60">
        <v>86</v>
      </c>
      <c r="B88" s="37" t="s">
        <v>88</v>
      </c>
      <c r="C88" s="42" t="s">
        <v>0</v>
      </c>
      <c r="D88" s="37" t="s">
        <v>88</v>
      </c>
      <c r="E88" s="30">
        <v>170</v>
      </c>
      <c r="F88" s="31">
        <v>57</v>
      </c>
      <c r="G88" s="34">
        <v>13.8</v>
      </c>
      <c r="H88" s="34">
        <v>13.8</v>
      </c>
      <c r="I88" s="31" t="s">
        <v>990</v>
      </c>
      <c r="J88" s="31"/>
      <c r="K88" s="35" t="s">
        <v>556</v>
      </c>
      <c r="L88" s="35">
        <v>2</v>
      </c>
      <c r="M88" s="59">
        <f t="shared" si="1"/>
        <v>2</v>
      </c>
      <c r="N88" s="35" t="s">
        <v>556</v>
      </c>
      <c r="O88" s="35" t="s">
        <v>556</v>
      </c>
      <c r="P88" s="35" t="s">
        <v>556</v>
      </c>
      <c r="Q88" s="35" t="s">
        <v>916</v>
      </c>
      <c r="R88" s="36" t="s">
        <v>557</v>
      </c>
      <c r="S88" s="35"/>
      <c r="T88" s="35" t="s">
        <v>556</v>
      </c>
      <c r="U88" s="35" t="s">
        <v>556</v>
      </c>
      <c r="V88" s="35"/>
      <c r="W88" s="35">
        <v>1</v>
      </c>
      <c r="X88" s="55">
        <v>2834963.09</v>
      </c>
      <c r="Y88" s="35">
        <v>1110</v>
      </c>
      <c r="Z88" s="35">
        <v>150</v>
      </c>
      <c r="AA88" s="53" t="s">
        <v>1189</v>
      </c>
      <c r="AB88" s="68" t="s">
        <v>1190</v>
      </c>
    </row>
    <row r="89" spans="1:28" ht="15.75" thickBot="1" x14ac:dyDescent="0.3">
      <c r="A89" s="60">
        <v>87</v>
      </c>
      <c r="B89" s="37" t="s">
        <v>89</v>
      </c>
      <c r="C89" s="42" t="s">
        <v>0</v>
      </c>
      <c r="D89" s="37" t="s">
        <v>89</v>
      </c>
      <c r="E89" s="30">
        <v>456</v>
      </c>
      <c r="F89" s="31">
        <v>115</v>
      </c>
      <c r="G89" s="34">
        <v>19.8</v>
      </c>
      <c r="H89" s="34">
        <v>19.8</v>
      </c>
      <c r="I89" s="31" t="s">
        <v>990</v>
      </c>
      <c r="J89" s="31"/>
      <c r="K89" s="35" t="s">
        <v>556</v>
      </c>
      <c r="L89" s="35">
        <v>10</v>
      </c>
      <c r="M89" s="59">
        <f t="shared" si="1"/>
        <v>10</v>
      </c>
      <c r="N89" s="35" t="s">
        <v>556</v>
      </c>
      <c r="O89" s="35" t="s">
        <v>557</v>
      </c>
      <c r="P89" s="35" t="s">
        <v>557</v>
      </c>
      <c r="Q89" s="35" t="s">
        <v>915</v>
      </c>
      <c r="R89" s="36" t="s">
        <v>556</v>
      </c>
      <c r="S89" s="35"/>
      <c r="T89" s="35"/>
      <c r="U89" s="35" t="s">
        <v>914</v>
      </c>
      <c r="V89" s="35"/>
      <c r="W89" s="35">
        <v>6</v>
      </c>
      <c r="X89" s="55">
        <v>5682950</v>
      </c>
      <c r="Y89" s="35">
        <v>648</v>
      </c>
      <c r="Z89" s="35">
        <v>900</v>
      </c>
      <c r="AA89" s="53" t="s">
        <v>1159</v>
      </c>
      <c r="AB89" s="68">
        <v>5322734834</v>
      </c>
    </row>
    <row r="90" spans="1:28" ht="15.75" thickBot="1" x14ac:dyDescent="0.3">
      <c r="A90" s="60">
        <v>88</v>
      </c>
      <c r="B90" s="37" t="s">
        <v>90</v>
      </c>
      <c r="C90" s="42" t="s">
        <v>0</v>
      </c>
      <c r="D90" s="37" t="s">
        <v>90</v>
      </c>
      <c r="E90" s="30">
        <v>328</v>
      </c>
      <c r="F90" s="31">
        <v>77</v>
      </c>
      <c r="G90" s="34">
        <v>20</v>
      </c>
      <c r="H90" s="34">
        <v>20</v>
      </c>
      <c r="I90" s="31" t="s">
        <v>990</v>
      </c>
      <c r="J90" s="31"/>
      <c r="K90" s="35" t="s">
        <v>556</v>
      </c>
      <c r="L90" s="35">
        <v>3</v>
      </c>
      <c r="M90" s="59">
        <f t="shared" si="1"/>
        <v>3</v>
      </c>
      <c r="N90" s="35" t="s">
        <v>556</v>
      </c>
      <c r="O90" s="35" t="s">
        <v>556</v>
      </c>
      <c r="P90" s="35" t="s">
        <v>556</v>
      </c>
      <c r="Q90" s="35" t="s">
        <v>915</v>
      </c>
      <c r="R90" s="36" t="s">
        <v>556</v>
      </c>
      <c r="S90" s="35"/>
      <c r="T90" s="35" t="s">
        <v>556</v>
      </c>
      <c r="U90" s="35" t="s">
        <v>556</v>
      </c>
      <c r="V90" s="35"/>
      <c r="W90" s="35"/>
      <c r="X90" s="35"/>
      <c r="Y90" s="35">
        <v>1433</v>
      </c>
      <c r="Z90" s="35">
        <v>111</v>
      </c>
      <c r="AA90" s="53" t="s">
        <v>1160</v>
      </c>
      <c r="AB90" s="64">
        <v>5355939587</v>
      </c>
    </row>
    <row r="91" spans="1:28" ht="15.75" thickBot="1" x14ac:dyDescent="0.3">
      <c r="A91" s="60">
        <v>89</v>
      </c>
      <c r="B91" s="37" t="s">
        <v>91</v>
      </c>
      <c r="C91" s="42" t="s">
        <v>0</v>
      </c>
      <c r="D91" s="37" t="s">
        <v>91</v>
      </c>
      <c r="E91" s="30">
        <v>312</v>
      </c>
      <c r="F91" s="31">
        <v>80</v>
      </c>
      <c r="G91" s="34">
        <v>15.8</v>
      </c>
      <c r="H91" s="34">
        <v>15.8</v>
      </c>
      <c r="I91" s="31" t="s">
        <v>990</v>
      </c>
      <c r="J91" s="31"/>
      <c r="K91" s="35" t="s">
        <v>556</v>
      </c>
      <c r="L91" s="35">
        <v>4</v>
      </c>
      <c r="M91" s="59">
        <f t="shared" si="1"/>
        <v>4</v>
      </c>
      <c r="N91" s="35" t="s">
        <v>556</v>
      </c>
      <c r="O91" s="35" t="s">
        <v>556</v>
      </c>
      <c r="P91" s="35" t="s">
        <v>556</v>
      </c>
      <c r="Q91" s="35" t="s">
        <v>915</v>
      </c>
      <c r="R91" s="36" t="s">
        <v>556</v>
      </c>
      <c r="S91" s="35"/>
      <c r="T91" s="35"/>
      <c r="U91" s="35" t="s">
        <v>914</v>
      </c>
      <c r="V91" s="35"/>
      <c r="W91" s="35">
        <v>2</v>
      </c>
      <c r="X91" s="55">
        <v>1504600</v>
      </c>
      <c r="Y91" s="35">
        <v>831</v>
      </c>
      <c r="Z91" s="35">
        <v>1193</v>
      </c>
      <c r="AA91" s="53" t="s">
        <v>1161</v>
      </c>
      <c r="AB91" s="64">
        <v>5320535793</v>
      </c>
    </row>
    <row r="92" spans="1:28" ht="15.75" thickBot="1" x14ac:dyDescent="0.3">
      <c r="A92" s="60">
        <v>90</v>
      </c>
      <c r="B92" s="37" t="s">
        <v>92</v>
      </c>
      <c r="C92" s="42" t="s">
        <v>0</v>
      </c>
      <c r="D92" s="37" t="s">
        <v>92</v>
      </c>
      <c r="E92" s="30">
        <v>358</v>
      </c>
      <c r="F92" s="31">
        <v>85</v>
      </c>
      <c r="G92" s="34">
        <v>33.799999999999997</v>
      </c>
      <c r="H92" s="34">
        <v>33.799999999999997</v>
      </c>
      <c r="I92" s="31" t="s">
        <v>991</v>
      </c>
      <c r="J92" s="31"/>
      <c r="K92" s="35" t="s">
        <v>556</v>
      </c>
      <c r="L92" s="35">
        <v>2</v>
      </c>
      <c r="M92" s="59">
        <f t="shared" si="1"/>
        <v>2</v>
      </c>
      <c r="N92" s="35" t="s">
        <v>556</v>
      </c>
      <c r="O92" s="35" t="s">
        <v>557</v>
      </c>
      <c r="P92" s="35" t="s">
        <v>556</v>
      </c>
      <c r="Q92" s="35" t="s">
        <v>915</v>
      </c>
      <c r="R92" s="36" t="s">
        <v>556</v>
      </c>
      <c r="S92" s="35"/>
      <c r="T92" s="35"/>
      <c r="U92" s="35" t="s">
        <v>914</v>
      </c>
      <c r="V92" s="35"/>
      <c r="W92" s="35">
        <v>82</v>
      </c>
      <c r="X92" s="55">
        <v>8068079.1299999999</v>
      </c>
      <c r="Y92" s="35">
        <v>647</v>
      </c>
      <c r="Z92" s="35">
        <v>2393</v>
      </c>
      <c r="AA92" s="53" t="s">
        <v>1162</v>
      </c>
      <c r="AB92" s="64">
        <v>5386148093</v>
      </c>
    </row>
    <row r="93" spans="1:28" ht="15.75" thickBot="1" x14ac:dyDescent="0.3">
      <c r="A93" s="60">
        <v>91</v>
      </c>
      <c r="B93" s="37" t="s">
        <v>94</v>
      </c>
      <c r="C93" s="42" t="s">
        <v>0</v>
      </c>
      <c r="D93" s="37" t="s">
        <v>94</v>
      </c>
      <c r="E93" s="30">
        <v>358</v>
      </c>
      <c r="F93" s="31">
        <v>81</v>
      </c>
      <c r="G93" s="34">
        <v>20</v>
      </c>
      <c r="H93" s="34">
        <v>20</v>
      </c>
      <c r="I93" s="31" t="s">
        <v>991</v>
      </c>
      <c r="J93" s="31"/>
      <c r="K93" s="35" t="s">
        <v>556</v>
      </c>
      <c r="L93" s="35">
        <v>3</v>
      </c>
      <c r="M93" s="59">
        <f t="shared" si="1"/>
        <v>3</v>
      </c>
      <c r="N93" s="35" t="s">
        <v>556</v>
      </c>
      <c r="O93" s="35" t="s">
        <v>557</v>
      </c>
      <c r="P93" s="35" t="s">
        <v>557</v>
      </c>
      <c r="Q93" s="35" t="s">
        <v>915</v>
      </c>
      <c r="R93" s="36" t="s">
        <v>556</v>
      </c>
      <c r="S93" s="35"/>
      <c r="T93" s="35"/>
      <c r="U93" s="35" t="s">
        <v>914</v>
      </c>
      <c r="V93" s="35"/>
      <c r="W93" s="35">
        <v>10</v>
      </c>
      <c r="X93" s="55">
        <v>2441108.5</v>
      </c>
      <c r="Y93" s="35">
        <v>919</v>
      </c>
      <c r="Z93" s="35">
        <v>307</v>
      </c>
      <c r="AA93" s="53" t="s">
        <v>1163</v>
      </c>
      <c r="AB93" s="68">
        <v>5464364558</v>
      </c>
    </row>
    <row r="94" spans="1:28" ht="15.75" thickBot="1" x14ac:dyDescent="0.3">
      <c r="A94" s="60">
        <v>92</v>
      </c>
      <c r="B94" s="37" t="s">
        <v>95</v>
      </c>
      <c r="C94" s="42" t="s">
        <v>0</v>
      </c>
      <c r="D94" s="37" t="s">
        <v>95</v>
      </c>
      <c r="E94" s="30">
        <v>79</v>
      </c>
      <c r="F94" s="31">
        <v>21</v>
      </c>
      <c r="G94" s="34">
        <v>27</v>
      </c>
      <c r="H94" s="34">
        <v>27</v>
      </c>
      <c r="I94" s="31" t="s">
        <v>991</v>
      </c>
      <c r="J94" s="31">
        <v>416</v>
      </c>
      <c r="K94" s="35" t="s">
        <v>556</v>
      </c>
      <c r="L94" s="35"/>
      <c r="M94" s="59">
        <f t="shared" si="1"/>
        <v>0</v>
      </c>
      <c r="N94" s="35" t="s">
        <v>556</v>
      </c>
      <c r="O94" s="35" t="s">
        <v>556</v>
      </c>
      <c r="P94" s="35" t="s">
        <v>557</v>
      </c>
      <c r="Q94" s="35" t="s">
        <v>915</v>
      </c>
      <c r="R94" s="36" t="s">
        <v>556</v>
      </c>
      <c r="S94" s="35"/>
      <c r="T94" s="35"/>
      <c r="U94" s="35" t="s">
        <v>914</v>
      </c>
      <c r="V94" s="35"/>
      <c r="W94" s="35">
        <v>10</v>
      </c>
      <c r="X94" s="55">
        <v>3157730</v>
      </c>
      <c r="Y94" s="35">
        <v>173</v>
      </c>
      <c r="Z94" s="35">
        <v>2692</v>
      </c>
      <c r="AA94" s="53" t="s">
        <v>1164</v>
      </c>
      <c r="AB94" s="68">
        <v>5332305864</v>
      </c>
    </row>
    <row r="95" spans="1:28" ht="15.75" thickBot="1" x14ac:dyDescent="0.3">
      <c r="A95" s="60">
        <v>93</v>
      </c>
      <c r="B95" s="37" t="s">
        <v>96</v>
      </c>
      <c r="C95" s="42" t="s">
        <v>0</v>
      </c>
      <c r="D95" s="37" t="s">
        <v>96</v>
      </c>
      <c r="E95" s="30">
        <v>211</v>
      </c>
      <c r="F95" s="31">
        <v>66</v>
      </c>
      <c r="G95" s="34">
        <v>11</v>
      </c>
      <c r="H95" s="34">
        <v>11</v>
      </c>
      <c r="I95" s="31" t="s">
        <v>990</v>
      </c>
      <c r="J95" s="31"/>
      <c r="K95" s="35" t="s">
        <v>556</v>
      </c>
      <c r="L95" s="35">
        <v>2</v>
      </c>
      <c r="M95" s="59">
        <f t="shared" si="1"/>
        <v>2</v>
      </c>
      <c r="N95" s="35" t="s">
        <v>556</v>
      </c>
      <c r="O95" s="35" t="s">
        <v>556</v>
      </c>
      <c r="P95" s="35" t="s">
        <v>556</v>
      </c>
      <c r="Q95" s="35" t="s">
        <v>915</v>
      </c>
      <c r="R95" s="36" t="s">
        <v>556</v>
      </c>
      <c r="S95" s="35"/>
      <c r="T95" s="35" t="s">
        <v>556</v>
      </c>
      <c r="U95" s="35" t="s">
        <v>556</v>
      </c>
      <c r="V95" s="35"/>
      <c r="W95" s="35">
        <v>11</v>
      </c>
      <c r="X95" s="55">
        <v>786462.39</v>
      </c>
      <c r="Y95" s="35">
        <v>402</v>
      </c>
      <c r="Z95" s="35">
        <v>113</v>
      </c>
      <c r="AA95" s="53" t="s">
        <v>1165</v>
      </c>
      <c r="AB95" s="68">
        <v>5307460264</v>
      </c>
    </row>
    <row r="96" spans="1:28" ht="15.75" thickBot="1" x14ac:dyDescent="0.3">
      <c r="A96" s="60">
        <v>94</v>
      </c>
      <c r="B96" s="37" t="s">
        <v>97</v>
      </c>
      <c r="C96" s="42" t="s">
        <v>0</v>
      </c>
      <c r="D96" s="37" t="s">
        <v>97</v>
      </c>
      <c r="E96" s="30">
        <v>412</v>
      </c>
      <c r="F96" s="31">
        <v>113</v>
      </c>
      <c r="G96" s="34">
        <v>17</v>
      </c>
      <c r="H96" s="34">
        <v>17</v>
      </c>
      <c r="I96" s="31" t="s">
        <v>990</v>
      </c>
      <c r="J96" s="31"/>
      <c r="K96" s="35" t="s">
        <v>556</v>
      </c>
      <c r="L96" s="35">
        <v>2</v>
      </c>
      <c r="M96" s="59">
        <f t="shared" si="1"/>
        <v>2</v>
      </c>
      <c r="N96" s="35" t="s">
        <v>556</v>
      </c>
      <c r="O96" s="35" t="s">
        <v>557</v>
      </c>
      <c r="P96" s="35" t="s">
        <v>557</v>
      </c>
      <c r="Q96" s="35" t="s">
        <v>915</v>
      </c>
      <c r="R96" s="36" t="s">
        <v>556</v>
      </c>
      <c r="S96" s="35"/>
      <c r="T96" s="35" t="s">
        <v>556</v>
      </c>
      <c r="U96" s="35" t="s">
        <v>556</v>
      </c>
      <c r="V96" s="35"/>
      <c r="W96" s="35">
        <v>4</v>
      </c>
      <c r="X96" s="55">
        <v>315475</v>
      </c>
      <c r="Y96" s="35">
        <v>942</v>
      </c>
      <c r="Z96" s="35">
        <v>114</v>
      </c>
      <c r="AA96" s="53" t="s">
        <v>1166</v>
      </c>
      <c r="AB96" s="68">
        <v>5343530802</v>
      </c>
    </row>
    <row r="97" spans="1:28" ht="15.75" thickBot="1" x14ac:dyDescent="0.3">
      <c r="A97" s="60">
        <v>95</v>
      </c>
      <c r="B97" s="37" t="s">
        <v>98</v>
      </c>
      <c r="C97" s="42" t="s">
        <v>0</v>
      </c>
      <c r="D97" s="37" t="s">
        <v>98</v>
      </c>
      <c r="E97" s="30">
        <v>187</v>
      </c>
      <c r="F97" s="31">
        <v>48</v>
      </c>
      <c r="G97" s="31"/>
      <c r="H97" s="31"/>
      <c r="I97" s="31" t="s">
        <v>990</v>
      </c>
      <c r="J97" s="31">
        <v>416</v>
      </c>
      <c r="K97" s="35" t="s">
        <v>556</v>
      </c>
      <c r="L97" s="35">
        <v>2</v>
      </c>
      <c r="M97" s="59">
        <f t="shared" si="1"/>
        <v>2</v>
      </c>
      <c r="N97" s="35" t="s">
        <v>556</v>
      </c>
      <c r="O97" s="35" t="s">
        <v>557</v>
      </c>
      <c r="P97" s="35" t="s">
        <v>557</v>
      </c>
      <c r="Q97" s="35" t="s">
        <v>915</v>
      </c>
      <c r="R97" s="36" t="s">
        <v>556</v>
      </c>
      <c r="S97" s="35"/>
      <c r="T97" s="35"/>
      <c r="U97" s="35" t="s">
        <v>914</v>
      </c>
      <c r="V97" s="35"/>
      <c r="W97" s="35">
        <v>16</v>
      </c>
      <c r="X97" s="55">
        <v>1601525</v>
      </c>
      <c r="Y97" s="35">
        <v>243</v>
      </c>
      <c r="Z97" s="35">
        <v>2624</v>
      </c>
      <c r="AA97" s="53" t="s">
        <v>1167</v>
      </c>
      <c r="AB97" s="68">
        <v>5324689108</v>
      </c>
    </row>
    <row r="98" spans="1:28" ht="15.75" thickBot="1" x14ac:dyDescent="0.3">
      <c r="A98" s="60">
        <v>96</v>
      </c>
      <c r="B98" s="37" t="s">
        <v>99</v>
      </c>
      <c r="C98" s="42" t="s">
        <v>0</v>
      </c>
      <c r="D98" s="37" t="s">
        <v>99</v>
      </c>
      <c r="E98" s="30">
        <v>408</v>
      </c>
      <c r="F98" s="31">
        <v>97</v>
      </c>
      <c r="G98" s="34">
        <v>15</v>
      </c>
      <c r="H98" s="34">
        <v>15</v>
      </c>
      <c r="I98" s="31" t="s">
        <v>990</v>
      </c>
      <c r="J98" s="31"/>
      <c r="K98" s="35" t="s">
        <v>556</v>
      </c>
      <c r="L98" s="35">
        <v>4</v>
      </c>
      <c r="M98" s="59">
        <f t="shared" si="1"/>
        <v>4</v>
      </c>
      <c r="N98" s="35" t="s">
        <v>556</v>
      </c>
      <c r="O98" s="35" t="s">
        <v>557</v>
      </c>
      <c r="P98" s="35" t="s">
        <v>557</v>
      </c>
      <c r="Q98" s="35" t="s">
        <v>915</v>
      </c>
      <c r="R98" s="36" t="s">
        <v>556</v>
      </c>
      <c r="S98" s="35"/>
      <c r="T98" s="35" t="s">
        <v>556</v>
      </c>
      <c r="U98" s="35" t="s">
        <v>556</v>
      </c>
      <c r="V98" s="35"/>
      <c r="W98" s="35">
        <v>8</v>
      </c>
      <c r="X98" s="55">
        <v>1441807.87</v>
      </c>
      <c r="Y98" s="35">
        <v>1230</v>
      </c>
      <c r="Z98" s="35">
        <v>656</v>
      </c>
      <c r="AA98" s="53" t="s">
        <v>1168</v>
      </c>
      <c r="AB98" s="68">
        <v>5359864696</v>
      </c>
    </row>
    <row r="99" spans="1:28" ht="15.75" thickBot="1" x14ac:dyDescent="0.3">
      <c r="A99" s="60">
        <v>97</v>
      </c>
      <c r="B99" s="37" t="s">
        <v>100</v>
      </c>
      <c r="C99" s="42" t="s">
        <v>0</v>
      </c>
      <c r="D99" s="37" t="s">
        <v>100</v>
      </c>
      <c r="E99" s="30">
        <v>350</v>
      </c>
      <c r="F99" s="31">
        <v>98</v>
      </c>
      <c r="G99" s="34">
        <v>25</v>
      </c>
      <c r="H99" s="34">
        <v>25</v>
      </c>
      <c r="I99" s="31" t="s">
        <v>990</v>
      </c>
      <c r="J99" s="31"/>
      <c r="K99" s="35" t="s">
        <v>556</v>
      </c>
      <c r="L99" s="35">
        <v>4</v>
      </c>
      <c r="M99" s="59">
        <f t="shared" si="1"/>
        <v>4</v>
      </c>
      <c r="N99" s="35" t="s">
        <v>556</v>
      </c>
      <c r="O99" s="35" t="s">
        <v>557</v>
      </c>
      <c r="P99" s="35" t="s">
        <v>556</v>
      </c>
      <c r="Q99" s="35" t="s">
        <v>915</v>
      </c>
      <c r="R99" s="36" t="s">
        <v>556</v>
      </c>
      <c r="S99" s="35"/>
      <c r="T99" s="35"/>
      <c r="U99" s="35" t="s">
        <v>914</v>
      </c>
      <c r="V99" s="35"/>
      <c r="W99" s="35">
        <v>8</v>
      </c>
      <c r="X99" s="55">
        <v>5925360</v>
      </c>
      <c r="Y99" s="35">
        <v>1576</v>
      </c>
      <c r="Z99" s="35">
        <v>785</v>
      </c>
      <c r="AA99" s="53" t="s">
        <v>1169</v>
      </c>
      <c r="AB99" s="68" t="s">
        <v>1170</v>
      </c>
    </row>
    <row r="100" spans="1:28" ht="15.75" thickBot="1" x14ac:dyDescent="0.3">
      <c r="A100" s="60">
        <v>98</v>
      </c>
      <c r="B100" s="37" t="s">
        <v>101</v>
      </c>
      <c r="C100" s="42" t="s">
        <v>0</v>
      </c>
      <c r="D100" s="37" t="s">
        <v>101</v>
      </c>
      <c r="E100" s="30">
        <v>479</v>
      </c>
      <c r="F100" s="31">
        <v>114</v>
      </c>
      <c r="G100" s="34">
        <v>31</v>
      </c>
      <c r="H100" s="34">
        <v>31</v>
      </c>
      <c r="I100" s="31" t="s">
        <v>991</v>
      </c>
      <c r="J100" s="31">
        <v>208</v>
      </c>
      <c r="K100" s="35" t="s">
        <v>556</v>
      </c>
      <c r="L100" s="35">
        <v>2</v>
      </c>
      <c r="M100" s="59">
        <f t="shared" si="1"/>
        <v>2</v>
      </c>
      <c r="N100" s="35" t="s">
        <v>556</v>
      </c>
      <c r="O100" s="35" t="s">
        <v>557</v>
      </c>
      <c r="P100" s="35" t="s">
        <v>556</v>
      </c>
      <c r="Q100" s="35" t="s">
        <v>915</v>
      </c>
      <c r="R100" s="36" t="s">
        <v>556</v>
      </c>
      <c r="S100" s="35"/>
      <c r="T100" s="35"/>
      <c r="U100" s="35" t="s">
        <v>914</v>
      </c>
      <c r="V100" s="35"/>
      <c r="W100" s="35">
        <v>114</v>
      </c>
      <c r="X100" s="55">
        <v>22164800</v>
      </c>
      <c r="Y100" s="35">
        <v>820</v>
      </c>
      <c r="Z100" s="35">
        <v>3402</v>
      </c>
      <c r="AA100" s="53" t="s">
        <v>1171</v>
      </c>
      <c r="AB100" s="64">
        <v>5385513387</v>
      </c>
    </row>
    <row r="101" spans="1:28" ht="15.75" thickBot="1" x14ac:dyDescent="0.3">
      <c r="A101" s="60">
        <v>99</v>
      </c>
      <c r="B101" s="37" t="s">
        <v>102</v>
      </c>
      <c r="C101" s="42" t="s">
        <v>0</v>
      </c>
      <c r="D101" s="37" t="s">
        <v>102</v>
      </c>
      <c r="E101" s="30">
        <v>63</v>
      </c>
      <c r="F101" s="31">
        <v>38</v>
      </c>
      <c r="G101" s="34">
        <v>14</v>
      </c>
      <c r="H101" s="34">
        <v>14</v>
      </c>
      <c r="I101" s="31" t="s">
        <v>990</v>
      </c>
      <c r="J101" s="31"/>
      <c r="K101" s="35" t="s">
        <v>556</v>
      </c>
      <c r="L101" s="35"/>
      <c r="M101" s="59">
        <f t="shared" si="1"/>
        <v>0</v>
      </c>
      <c r="N101" s="35" t="s">
        <v>556</v>
      </c>
      <c r="O101" s="35" t="s">
        <v>557</v>
      </c>
      <c r="P101" s="35" t="s">
        <v>557</v>
      </c>
      <c r="Q101" s="35" t="s">
        <v>915</v>
      </c>
      <c r="R101" s="36" t="s">
        <v>556</v>
      </c>
      <c r="S101" s="35"/>
      <c r="T101" s="35" t="s">
        <v>556</v>
      </c>
      <c r="U101" s="35" t="s">
        <v>556</v>
      </c>
      <c r="V101" s="35"/>
      <c r="W101" s="35">
        <v>5</v>
      </c>
      <c r="X101" s="55">
        <v>5050829.8499999996</v>
      </c>
      <c r="Y101" s="35">
        <v>210</v>
      </c>
      <c r="Z101" s="35">
        <v>1498</v>
      </c>
      <c r="AA101" s="53" t="s">
        <v>1172</v>
      </c>
      <c r="AB101" s="68">
        <v>5336265759</v>
      </c>
    </row>
    <row r="102" spans="1:28" ht="15.75" thickBot="1" x14ac:dyDescent="0.3">
      <c r="A102" s="60">
        <v>100</v>
      </c>
      <c r="B102" s="37" t="s">
        <v>103</v>
      </c>
      <c r="C102" s="42" t="s">
        <v>0</v>
      </c>
      <c r="D102" s="37" t="s">
        <v>103</v>
      </c>
      <c r="E102" s="30">
        <v>76</v>
      </c>
      <c r="F102" s="31">
        <v>25</v>
      </c>
      <c r="G102" s="34">
        <v>21</v>
      </c>
      <c r="H102" s="34">
        <v>21</v>
      </c>
      <c r="I102" s="31" t="s">
        <v>990</v>
      </c>
      <c r="J102" s="31">
        <v>208</v>
      </c>
      <c r="K102" s="35" t="s">
        <v>556</v>
      </c>
      <c r="L102" s="35"/>
      <c r="M102" s="59">
        <f t="shared" si="1"/>
        <v>0</v>
      </c>
      <c r="N102" s="35" t="s">
        <v>556</v>
      </c>
      <c r="O102" s="35" t="s">
        <v>557</v>
      </c>
      <c r="P102" s="35" t="s">
        <v>556</v>
      </c>
      <c r="Q102" s="35" t="s">
        <v>915</v>
      </c>
      <c r="R102" s="36" t="s">
        <v>556</v>
      </c>
      <c r="S102" s="35"/>
      <c r="T102" s="35" t="s">
        <v>556</v>
      </c>
      <c r="U102" s="35" t="s">
        <v>556</v>
      </c>
      <c r="V102" s="35"/>
      <c r="W102" s="35">
        <v>9</v>
      </c>
      <c r="X102" s="55">
        <v>1881300</v>
      </c>
      <c r="Y102" s="35">
        <v>345</v>
      </c>
      <c r="Z102" s="35">
        <v>9</v>
      </c>
      <c r="AA102" s="53" t="s">
        <v>1173</v>
      </c>
      <c r="AB102" s="68">
        <v>5342165404</v>
      </c>
    </row>
    <row r="103" spans="1:28" ht="27.75" thickBot="1" x14ac:dyDescent="0.3">
      <c r="A103" s="60">
        <v>101</v>
      </c>
      <c r="B103" s="37" t="s">
        <v>104</v>
      </c>
      <c r="C103" s="42" t="s">
        <v>0</v>
      </c>
      <c r="D103" s="37" t="s">
        <v>104</v>
      </c>
      <c r="E103" s="30">
        <v>210</v>
      </c>
      <c r="F103" s="31">
        <v>41</v>
      </c>
      <c r="G103" s="34">
        <v>20</v>
      </c>
      <c r="H103" s="34">
        <v>20</v>
      </c>
      <c r="I103" s="31" t="s">
        <v>990</v>
      </c>
      <c r="J103" s="31"/>
      <c r="K103" s="35" t="s">
        <v>556</v>
      </c>
      <c r="L103" s="35">
        <v>3</v>
      </c>
      <c r="M103" s="59">
        <f t="shared" si="1"/>
        <v>3</v>
      </c>
      <c r="N103" s="35" t="s">
        <v>556</v>
      </c>
      <c r="O103" s="35" t="s">
        <v>557</v>
      </c>
      <c r="P103" s="35" t="s">
        <v>556</v>
      </c>
      <c r="Q103" s="35" t="s">
        <v>915</v>
      </c>
      <c r="R103" s="36" t="s">
        <v>556</v>
      </c>
      <c r="S103" s="35"/>
      <c r="T103" s="35"/>
      <c r="U103" s="35" t="s">
        <v>914</v>
      </c>
      <c r="V103" s="35"/>
      <c r="W103" s="35">
        <v>6</v>
      </c>
      <c r="X103" s="55">
        <v>3791400</v>
      </c>
      <c r="Y103" s="35">
        <v>547</v>
      </c>
      <c r="Z103" s="35">
        <v>590</v>
      </c>
      <c r="AA103" s="53" t="s">
        <v>1174</v>
      </c>
      <c r="AB103" s="68" t="s">
        <v>1175</v>
      </c>
    </row>
    <row r="104" spans="1:28" ht="15.75" thickBot="1" x14ac:dyDescent="0.3">
      <c r="A104" s="60">
        <v>102</v>
      </c>
      <c r="B104" s="37" t="s">
        <v>105</v>
      </c>
      <c r="C104" s="42" t="s">
        <v>0</v>
      </c>
      <c r="D104" s="37" t="s">
        <v>105</v>
      </c>
      <c r="E104" s="30">
        <v>286</v>
      </c>
      <c r="F104" s="31">
        <v>116</v>
      </c>
      <c r="G104" s="34">
        <v>13.8</v>
      </c>
      <c r="H104" s="34">
        <v>13.8</v>
      </c>
      <c r="I104" s="31" t="s">
        <v>990</v>
      </c>
      <c r="J104" s="31"/>
      <c r="K104" s="35" t="s">
        <v>556</v>
      </c>
      <c r="L104" s="35">
        <v>6</v>
      </c>
      <c r="M104" s="59">
        <f t="shared" si="1"/>
        <v>6</v>
      </c>
      <c r="N104" s="35" t="s">
        <v>556</v>
      </c>
      <c r="O104" s="35" t="s">
        <v>557</v>
      </c>
      <c r="P104" s="35" t="s">
        <v>557</v>
      </c>
      <c r="Q104" s="35" t="s">
        <v>915</v>
      </c>
      <c r="R104" s="36" t="s">
        <v>556</v>
      </c>
      <c r="S104" s="35"/>
      <c r="T104" s="35"/>
      <c r="U104" s="35" t="s">
        <v>914</v>
      </c>
      <c r="V104" s="35"/>
      <c r="W104" s="35">
        <v>23</v>
      </c>
      <c r="X104" s="55">
        <v>13256600</v>
      </c>
      <c r="Y104" s="35">
        <v>746</v>
      </c>
      <c r="Z104" s="35">
        <v>527</v>
      </c>
      <c r="AA104" s="53" t="s">
        <v>1176</v>
      </c>
      <c r="AB104" s="68" t="s">
        <v>1177</v>
      </c>
    </row>
    <row r="105" spans="1:28" ht="15.75" thickBot="1" x14ac:dyDescent="0.3">
      <c r="A105" s="60">
        <v>103</v>
      </c>
      <c r="B105" s="37" t="s">
        <v>106</v>
      </c>
      <c r="C105" s="42" t="s">
        <v>0</v>
      </c>
      <c r="D105" s="37" t="s">
        <v>106</v>
      </c>
      <c r="E105" s="30">
        <v>167</v>
      </c>
      <c r="F105" s="31">
        <v>41</v>
      </c>
      <c r="G105" s="34">
        <v>31</v>
      </c>
      <c r="H105" s="34">
        <v>31</v>
      </c>
      <c r="I105" s="31" t="s">
        <v>991</v>
      </c>
      <c r="J105" s="31"/>
      <c r="K105" s="35" t="s">
        <v>556</v>
      </c>
      <c r="L105" s="35">
        <v>2</v>
      </c>
      <c r="M105" s="59">
        <f t="shared" si="1"/>
        <v>2</v>
      </c>
      <c r="N105" s="35" t="s">
        <v>556</v>
      </c>
      <c r="O105" s="35" t="s">
        <v>557</v>
      </c>
      <c r="P105" s="35" t="s">
        <v>556</v>
      </c>
      <c r="Q105" s="35" t="s">
        <v>915</v>
      </c>
      <c r="R105" s="36" t="s">
        <v>556</v>
      </c>
      <c r="S105" s="35"/>
      <c r="T105" s="35"/>
      <c r="U105" s="35" t="s">
        <v>914</v>
      </c>
      <c r="V105" s="35"/>
      <c r="W105" s="35">
        <v>35</v>
      </c>
      <c r="X105" s="55">
        <v>8438070</v>
      </c>
      <c r="Y105" s="35">
        <v>137</v>
      </c>
      <c r="Z105" s="35">
        <v>5671</v>
      </c>
      <c r="AA105" s="53" t="s">
        <v>1178</v>
      </c>
      <c r="AB105" s="64" t="s">
        <v>1179</v>
      </c>
    </row>
    <row r="106" spans="1:28" ht="15.75" thickBot="1" x14ac:dyDescent="0.3">
      <c r="A106" s="60">
        <v>104</v>
      </c>
      <c r="B106" s="37" t="s">
        <v>107</v>
      </c>
      <c r="C106" s="42" t="s">
        <v>0</v>
      </c>
      <c r="D106" s="37" t="s">
        <v>107</v>
      </c>
      <c r="E106" s="30">
        <v>380</v>
      </c>
      <c r="F106" s="31">
        <v>155</v>
      </c>
      <c r="G106" s="34">
        <v>14</v>
      </c>
      <c r="H106" s="34">
        <v>14</v>
      </c>
      <c r="I106" s="31" t="s">
        <v>990</v>
      </c>
      <c r="J106" s="31"/>
      <c r="K106" s="35" t="s">
        <v>556</v>
      </c>
      <c r="L106" s="35"/>
      <c r="M106" s="59">
        <f t="shared" si="1"/>
        <v>0</v>
      </c>
      <c r="N106" s="35" t="s">
        <v>556</v>
      </c>
      <c r="O106" s="35" t="s">
        <v>556</v>
      </c>
      <c r="P106" s="35" t="s">
        <v>556</v>
      </c>
      <c r="Q106" s="35" t="s">
        <v>915</v>
      </c>
      <c r="R106" s="36" t="s">
        <v>556</v>
      </c>
      <c r="S106" s="35"/>
      <c r="T106" s="35" t="s">
        <v>556</v>
      </c>
      <c r="U106" s="35" t="s">
        <v>556</v>
      </c>
      <c r="V106" s="35"/>
      <c r="W106" s="35">
        <v>5</v>
      </c>
      <c r="X106" s="55">
        <v>2617324.44</v>
      </c>
      <c r="Y106" s="35">
        <v>932</v>
      </c>
      <c r="Z106" s="35">
        <v>1008</v>
      </c>
      <c r="AA106" s="53" t="s">
        <v>1180</v>
      </c>
      <c r="AB106" s="64" t="s">
        <v>1181</v>
      </c>
    </row>
    <row r="107" spans="1:28" ht="15.75" thickBot="1" x14ac:dyDescent="0.3">
      <c r="A107" s="60">
        <v>105</v>
      </c>
      <c r="B107" s="37" t="s">
        <v>109</v>
      </c>
      <c r="C107" s="42" t="s">
        <v>0</v>
      </c>
      <c r="D107" s="37" t="s">
        <v>109</v>
      </c>
      <c r="E107" s="32">
        <v>560</v>
      </c>
      <c r="F107" s="31">
        <v>130</v>
      </c>
      <c r="G107" s="34">
        <v>20.8</v>
      </c>
      <c r="H107" s="34">
        <v>20.8</v>
      </c>
      <c r="I107" s="31" t="s">
        <v>991</v>
      </c>
      <c r="J107" s="31"/>
      <c r="K107" s="35" t="s">
        <v>556</v>
      </c>
      <c r="L107" s="35">
        <v>5</v>
      </c>
      <c r="M107" s="59">
        <f t="shared" si="1"/>
        <v>5</v>
      </c>
      <c r="N107" s="35" t="s">
        <v>556</v>
      </c>
      <c r="O107" s="35" t="s">
        <v>557</v>
      </c>
      <c r="P107" s="35" t="s">
        <v>556</v>
      </c>
      <c r="Q107" s="35" t="s">
        <v>915</v>
      </c>
      <c r="R107" s="36" t="s">
        <v>556</v>
      </c>
      <c r="S107" s="35"/>
      <c r="T107" s="35"/>
      <c r="U107" s="35" t="s">
        <v>914</v>
      </c>
      <c r="V107" s="35"/>
      <c r="W107" s="35">
        <v>15</v>
      </c>
      <c r="X107" s="35">
        <v>807.38</v>
      </c>
      <c r="Y107" s="35">
        <v>1366</v>
      </c>
      <c r="Z107" s="35">
        <v>6414</v>
      </c>
      <c r="AA107" s="53" t="s">
        <v>1182</v>
      </c>
      <c r="AB107" s="68" t="s">
        <v>1183</v>
      </c>
    </row>
    <row r="108" spans="1:28" ht="15.75" thickBot="1" x14ac:dyDescent="0.3">
      <c r="A108" s="60">
        <v>106</v>
      </c>
      <c r="B108" s="38" t="s">
        <v>110</v>
      </c>
      <c r="C108" s="42" t="s">
        <v>0</v>
      </c>
      <c r="D108" s="38" t="s">
        <v>110</v>
      </c>
      <c r="E108" s="31">
        <v>1212</v>
      </c>
      <c r="F108" s="31">
        <v>277</v>
      </c>
      <c r="G108" s="34">
        <v>20.399999999999999</v>
      </c>
      <c r="H108" s="34">
        <v>20.399999999999999</v>
      </c>
      <c r="I108" s="31" t="s">
        <v>990</v>
      </c>
      <c r="J108" s="31"/>
      <c r="K108" s="35" t="s">
        <v>556</v>
      </c>
      <c r="L108" s="35">
        <v>11</v>
      </c>
      <c r="M108" s="59">
        <f t="shared" si="1"/>
        <v>11</v>
      </c>
      <c r="N108" s="35" t="s">
        <v>556</v>
      </c>
      <c r="O108" s="35" t="s">
        <v>557</v>
      </c>
      <c r="P108" s="35" t="s">
        <v>556</v>
      </c>
      <c r="Q108" s="35" t="s">
        <v>915</v>
      </c>
      <c r="R108" s="36" t="s">
        <v>556</v>
      </c>
      <c r="S108" s="35"/>
      <c r="T108" s="35" t="s">
        <v>556</v>
      </c>
      <c r="U108" s="35" t="s">
        <v>556</v>
      </c>
      <c r="V108" s="35"/>
      <c r="W108" s="35">
        <v>49</v>
      </c>
      <c r="X108" s="55">
        <v>9950296.4399999995</v>
      </c>
      <c r="Y108" s="35">
        <v>1578</v>
      </c>
      <c r="Z108" s="35">
        <v>6453</v>
      </c>
      <c r="AA108" s="53" t="s">
        <v>1184</v>
      </c>
      <c r="AB108" s="68" t="s">
        <v>1185</v>
      </c>
    </row>
    <row r="109" spans="1:28" ht="15.75" thickBot="1" x14ac:dyDescent="0.3">
      <c r="A109" s="60">
        <v>107</v>
      </c>
      <c r="B109" s="37" t="s">
        <v>112</v>
      </c>
      <c r="C109" s="42" t="s">
        <v>111</v>
      </c>
      <c r="D109" s="37" t="s">
        <v>112</v>
      </c>
      <c r="E109" s="31">
        <v>136</v>
      </c>
      <c r="F109" s="31">
        <v>42</v>
      </c>
      <c r="G109" s="39">
        <v>75.400000000000006</v>
      </c>
      <c r="H109" s="39">
        <v>15.4</v>
      </c>
      <c r="I109" s="31" t="s">
        <v>991</v>
      </c>
      <c r="J109" s="31">
        <v>192</v>
      </c>
      <c r="K109" s="35" t="s">
        <v>556</v>
      </c>
      <c r="L109" s="35"/>
      <c r="M109" s="59">
        <f t="shared" si="1"/>
        <v>0</v>
      </c>
      <c r="N109" s="35" t="s">
        <v>556</v>
      </c>
      <c r="O109" s="35" t="s">
        <v>557</v>
      </c>
      <c r="P109" s="35" t="s">
        <v>556</v>
      </c>
      <c r="Q109" s="35" t="s">
        <v>915</v>
      </c>
      <c r="R109" s="36" t="s">
        <v>556</v>
      </c>
      <c r="S109" s="35"/>
      <c r="T109" s="35"/>
      <c r="U109" s="35" t="s">
        <v>914</v>
      </c>
      <c r="V109" s="35"/>
      <c r="W109" s="35">
        <v>8</v>
      </c>
      <c r="X109" s="35" t="s">
        <v>1026</v>
      </c>
      <c r="Y109" s="35">
        <v>86</v>
      </c>
      <c r="Z109" s="35">
        <v>5417</v>
      </c>
      <c r="AA109" s="53" t="s">
        <v>1186</v>
      </c>
      <c r="AB109" s="68" t="s">
        <v>1187</v>
      </c>
    </row>
    <row r="110" spans="1:28" ht="15.75" thickBot="1" x14ac:dyDescent="0.3">
      <c r="A110" s="60">
        <v>108</v>
      </c>
      <c r="B110" s="37" t="s">
        <v>113</v>
      </c>
      <c r="C110" s="42" t="s">
        <v>111</v>
      </c>
      <c r="D110" s="37" t="s">
        <v>113</v>
      </c>
      <c r="E110" s="30">
        <v>288</v>
      </c>
      <c r="F110" s="31">
        <v>55</v>
      </c>
      <c r="G110" s="39">
        <v>59</v>
      </c>
      <c r="H110" s="39">
        <v>11</v>
      </c>
      <c r="I110" s="31" t="s">
        <v>990</v>
      </c>
      <c r="J110" s="31">
        <v>192</v>
      </c>
      <c r="K110" s="35" t="s">
        <v>556</v>
      </c>
      <c r="L110" s="35">
        <v>3</v>
      </c>
      <c r="M110" s="59">
        <f t="shared" si="1"/>
        <v>3</v>
      </c>
      <c r="N110" s="35" t="s">
        <v>556</v>
      </c>
      <c r="O110" s="35" t="s">
        <v>557</v>
      </c>
      <c r="P110" s="35" t="s">
        <v>556</v>
      </c>
      <c r="Q110" s="35" t="s">
        <v>915</v>
      </c>
      <c r="R110" s="36" t="s">
        <v>556</v>
      </c>
      <c r="S110" s="35"/>
      <c r="T110" s="35"/>
      <c r="U110" s="35" t="s">
        <v>914</v>
      </c>
      <c r="V110" s="35"/>
      <c r="W110" s="35">
        <v>16</v>
      </c>
      <c r="X110" s="55">
        <v>8485042.5700000003</v>
      </c>
      <c r="Y110" s="35">
        <v>89</v>
      </c>
      <c r="Z110" s="35">
        <v>3963</v>
      </c>
      <c r="AA110" s="53" t="s">
        <v>1188</v>
      </c>
      <c r="AB110" s="68">
        <v>5354874791</v>
      </c>
    </row>
    <row r="111" spans="1:28" ht="15.75" thickBot="1" x14ac:dyDescent="0.3">
      <c r="A111" s="60">
        <v>109</v>
      </c>
      <c r="B111" s="37" t="s">
        <v>115</v>
      </c>
      <c r="C111" s="42" t="s">
        <v>111</v>
      </c>
      <c r="D111" s="37" t="s">
        <v>115</v>
      </c>
      <c r="E111" s="30">
        <v>368</v>
      </c>
      <c r="F111" s="31">
        <v>101</v>
      </c>
      <c r="G111" s="39">
        <v>75.400000000000006</v>
      </c>
      <c r="H111" s="39">
        <v>5.4</v>
      </c>
      <c r="I111" s="31" t="s">
        <v>990</v>
      </c>
      <c r="J111" s="31">
        <v>176</v>
      </c>
      <c r="K111" s="35" t="s">
        <v>556</v>
      </c>
      <c r="L111" s="35">
        <v>3</v>
      </c>
      <c r="M111" s="59">
        <f t="shared" si="1"/>
        <v>3</v>
      </c>
      <c r="N111" s="35" t="s">
        <v>556</v>
      </c>
      <c r="O111" s="35" t="s">
        <v>557</v>
      </c>
      <c r="P111" s="35" t="s">
        <v>556</v>
      </c>
      <c r="Q111" s="35" t="s">
        <v>915</v>
      </c>
      <c r="R111" s="36" t="s">
        <v>556</v>
      </c>
      <c r="S111" s="35"/>
      <c r="T111" s="35"/>
      <c r="U111" s="35" t="s">
        <v>914</v>
      </c>
      <c r="V111" s="35"/>
      <c r="W111" s="35">
        <v>2</v>
      </c>
      <c r="X111" s="55">
        <v>4554271</v>
      </c>
      <c r="Y111" s="35">
        <v>82</v>
      </c>
      <c r="Z111" s="35">
        <v>5477</v>
      </c>
      <c r="AA111" s="53" t="s">
        <v>1191</v>
      </c>
      <c r="AB111" s="68" t="s">
        <v>1192</v>
      </c>
    </row>
    <row r="112" spans="1:28" ht="15.75" thickBot="1" x14ac:dyDescent="0.3">
      <c r="A112" s="60">
        <v>110</v>
      </c>
      <c r="B112" s="37" t="s">
        <v>116</v>
      </c>
      <c r="C112" s="42" t="s">
        <v>111</v>
      </c>
      <c r="D112" s="37" t="s">
        <v>116</v>
      </c>
      <c r="E112" s="30">
        <v>92</v>
      </c>
      <c r="F112" s="31">
        <v>61</v>
      </c>
      <c r="G112" s="39">
        <v>74</v>
      </c>
      <c r="H112" s="39">
        <v>14</v>
      </c>
      <c r="I112" s="31" t="s">
        <v>990</v>
      </c>
      <c r="J112" s="31">
        <v>192</v>
      </c>
      <c r="K112" s="35" t="s">
        <v>556</v>
      </c>
      <c r="L112" s="35"/>
      <c r="M112" s="59">
        <f t="shared" si="1"/>
        <v>0</v>
      </c>
      <c r="N112" s="35" t="s">
        <v>556</v>
      </c>
      <c r="O112" s="35" t="s">
        <v>557</v>
      </c>
      <c r="P112" s="35" t="s">
        <v>557</v>
      </c>
      <c r="Q112" s="35" t="s">
        <v>915</v>
      </c>
      <c r="R112" s="36" t="s">
        <v>556</v>
      </c>
      <c r="S112" s="35"/>
      <c r="T112" s="35"/>
      <c r="U112" s="35" t="s">
        <v>914</v>
      </c>
      <c r="V112" s="35"/>
      <c r="W112" s="35">
        <v>7</v>
      </c>
      <c r="X112" s="55">
        <v>1592750</v>
      </c>
      <c r="Y112" s="35">
        <v>516</v>
      </c>
      <c r="Z112" s="35">
        <v>1165</v>
      </c>
      <c r="AA112" s="53" t="s">
        <v>1193</v>
      </c>
      <c r="AB112" s="68" t="s">
        <v>1194</v>
      </c>
    </row>
    <row r="113" spans="1:28" ht="15.75" thickBot="1" x14ac:dyDescent="0.3">
      <c r="A113" s="60">
        <v>111</v>
      </c>
      <c r="B113" s="37" t="s">
        <v>117</v>
      </c>
      <c r="C113" s="42" t="s">
        <v>111</v>
      </c>
      <c r="D113" s="37" t="s">
        <v>117</v>
      </c>
      <c r="E113" s="30">
        <v>223</v>
      </c>
      <c r="F113" s="31">
        <v>61</v>
      </c>
      <c r="G113" s="39">
        <v>69.8</v>
      </c>
      <c r="H113" s="39">
        <v>9.8000000000000007</v>
      </c>
      <c r="I113" s="31" t="s">
        <v>991</v>
      </c>
      <c r="J113" s="31">
        <v>104</v>
      </c>
      <c r="K113" s="35" t="s">
        <v>556</v>
      </c>
      <c r="L113" s="35">
        <v>2</v>
      </c>
      <c r="M113" s="59">
        <f t="shared" si="1"/>
        <v>2</v>
      </c>
      <c r="N113" s="35" t="s">
        <v>556</v>
      </c>
      <c r="O113" s="35" t="s">
        <v>557</v>
      </c>
      <c r="P113" s="35" t="s">
        <v>557</v>
      </c>
      <c r="Q113" s="35" t="s">
        <v>915</v>
      </c>
      <c r="R113" s="36" t="s">
        <v>556</v>
      </c>
      <c r="S113" s="35"/>
      <c r="T113" s="35"/>
      <c r="U113" s="35" t="s">
        <v>914</v>
      </c>
      <c r="V113" s="35"/>
      <c r="W113" s="35">
        <v>5</v>
      </c>
      <c r="X113" s="55">
        <v>2198297.2799999998</v>
      </c>
      <c r="Y113" s="35">
        <v>112</v>
      </c>
      <c r="Z113" s="35">
        <v>4289</v>
      </c>
      <c r="AA113" s="53" t="s">
        <v>1195</v>
      </c>
      <c r="AB113" s="68" t="s">
        <v>1196</v>
      </c>
    </row>
    <row r="114" spans="1:28" ht="15.75" thickBot="1" x14ac:dyDescent="0.3">
      <c r="A114" s="60">
        <v>112</v>
      </c>
      <c r="B114" s="37" t="s">
        <v>118</v>
      </c>
      <c r="C114" s="42" t="s">
        <v>111</v>
      </c>
      <c r="D114" s="37" t="s">
        <v>118</v>
      </c>
      <c r="E114" s="30">
        <v>141</v>
      </c>
      <c r="F114" s="31">
        <v>68</v>
      </c>
      <c r="G114" s="39">
        <v>53</v>
      </c>
      <c r="H114" s="39">
        <v>8</v>
      </c>
      <c r="I114" s="31" t="s">
        <v>991</v>
      </c>
      <c r="J114" s="31">
        <v>192</v>
      </c>
      <c r="K114" s="35" t="s">
        <v>556</v>
      </c>
      <c r="L114" s="35">
        <v>1</v>
      </c>
      <c r="M114" s="59">
        <f t="shared" si="1"/>
        <v>1</v>
      </c>
      <c r="N114" s="35" t="s">
        <v>556</v>
      </c>
      <c r="O114" s="35" t="s">
        <v>557</v>
      </c>
      <c r="P114" s="35" t="s">
        <v>557</v>
      </c>
      <c r="Q114" s="35" t="s">
        <v>915</v>
      </c>
      <c r="R114" s="36" t="s">
        <v>556</v>
      </c>
      <c r="S114" s="35"/>
      <c r="T114" s="35"/>
      <c r="U114" s="35" t="s">
        <v>914</v>
      </c>
      <c r="V114" s="35"/>
      <c r="W114" s="35">
        <v>13</v>
      </c>
      <c r="X114" s="55">
        <v>5194000</v>
      </c>
      <c r="Y114" s="35">
        <v>62</v>
      </c>
      <c r="Z114" s="35"/>
      <c r="AA114" s="53" t="s">
        <v>1197</v>
      </c>
      <c r="AB114" s="68" t="s">
        <v>1198</v>
      </c>
    </row>
    <row r="115" spans="1:28" ht="15.75" thickBot="1" x14ac:dyDescent="0.3">
      <c r="A115" s="60">
        <v>113</v>
      </c>
      <c r="B115" s="37" t="s">
        <v>119</v>
      </c>
      <c r="C115" s="42" t="s">
        <v>111</v>
      </c>
      <c r="D115" s="37" t="s">
        <v>119</v>
      </c>
      <c r="E115" s="30">
        <v>15</v>
      </c>
      <c r="F115" s="31">
        <v>49</v>
      </c>
      <c r="G115" s="39">
        <v>74</v>
      </c>
      <c r="H115" s="39">
        <v>14</v>
      </c>
      <c r="I115" s="31" t="s">
        <v>991</v>
      </c>
      <c r="J115" s="31"/>
      <c r="K115" s="35" t="s">
        <v>556</v>
      </c>
      <c r="L115" s="35"/>
      <c r="M115" s="59">
        <f t="shared" si="1"/>
        <v>0</v>
      </c>
      <c r="N115" s="35" t="s">
        <v>556</v>
      </c>
      <c r="O115" s="35" t="s">
        <v>557</v>
      </c>
      <c r="P115" s="35" t="s">
        <v>557</v>
      </c>
      <c r="Q115" s="35" t="s">
        <v>915</v>
      </c>
      <c r="R115" s="36" t="s">
        <v>556</v>
      </c>
      <c r="S115" s="35"/>
      <c r="T115" s="35"/>
      <c r="U115" s="35" t="s">
        <v>914</v>
      </c>
      <c r="V115" s="35"/>
      <c r="W115" s="35">
        <v>9</v>
      </c>
      <c r="X115" s="55">
        <v>6968334.8200000003</v>
      </c>
      <c r="Y115" s="35"/>
      <c r="Z115" s="35">
        <v>157</v>
      </c>
      <c r="AA115" s="53" t="s">
        <v>1199</v>
      </c>
      <c r="AB115" s="68" t="s">
        <v>1200</v>
      </c>
    </row>
    <row r="116" spans="1:28" ht="15.75" thickBot="1" x14ac:dyDescent="0.3">
      <c r="A116" s="60">
        <v>114</v>
      </c>
      <c r="B116" s="37" t="s">
        <v>120</v>
      </c>
      <c r="C116" s="42" t="s">
        <v>111</v>
      </c>
      <c r="D116" s="37" t="s">
        <v>120</v>
      </c>
      <c r="E116" s="30">
        <v>58</v>
      </c>
      <c r="F116" s="31">
        <v>85</v>
      </c>
      <c r="G116" s="39">
        <v>95</v>
      </c>
      <c r="H116" s="39">
        <v>35</v>
      </c>
      <c r="I116" s="31" t="s">
        <v>991</v>
      </c>
      <c r="J116" s="31"/>
      <c r="K116" s="35" t="s">
        <v>556</v>
      </c>
      <c r="L116" s="35"/>
      <c r="M116" s="59">
        <f t="shared" si="1"/>
        <v>0</v>
      </c>
      <c r="N116" s="35" t="s">
        <v>556</v>
      </c>
      <c r="O116" s="35" t="s">
        <v>557</v>
      </c>
      <c r="P116" s="35" t="s">
        <v>557</v>
      </c>
      <c r="Q116" s="35" t="s">
        <v>915</v>
      </c>
      <c r="R116" s="36" t="s">
        <v>556</v>
      </c>
      <c r="S116" s="35"/>
      <c r="T116" s="35"/>
      <c r="U116" s="35" t="s">
        <v>914</v>
      </c>
      <c r="V116" s="35"/>
      <c r="W116" s="35">
        <v>36</v>
      </c>
      <c r="X116" s="55">
        <v>41168249.950000003</v>
      </c>
      <c r="Y116" s="35">
        <v>32</v>
      </c>
      <c r="Z116" s="35">
        <v>57</v>
      </c>
      <c r="AA116" s="53" t="s">
        <v>1201</v>
      </c>
      <c r="AB116" s="68" t="s">
        <v>1202</v>
      </c>
    </row>
    <row r="117" spans="1:28" ht="15.75" thickBot="1" x14ac:dyDescent="0.3">
      <c r="A117" s="60">
        <v>115</v>
      </c>
      <c r="B117" s="37" t="s">
        <v>122</v>
      </c>
      <c r="C117" s="42" t="s">
        <v>111</v>
      </c>
      <c r="D117" s="37" t="s">
        <v>122</v>
      </c>
      <c r="E117" s="30">
        <v>504</v>
      </c>
      <c r="F117" s="31">
        <v>128</v>
      </c>
      <c r="G117" s="39">
        <v>73</v>
      </c>
      <c r="H117" s="39">
        <v>13</v>
      </c>
      <c r="I117" s="31" t="s">
        <v>991</v>
      </c>
      <c r="J117" s="31">
        <v>200</v>
      </c>
      <c r="K117" s="35" t="s">
        <v>556</v>
      </c>
      <c r="L117" s="35">
        <v>4</v>
      </c>
      <c r="M117" s="59">
        <f t="shared" si="1"/>
        <v>4</v>
      </c>
      <c r="N117" s="35" t="s">
        <v>556</v>
      </c>
      <c r="O117" s="35" t="s">
        <v>557</v>
      </c>
      <c r="P117" s="35" t="s">
        <v>556</v>
      </c>
      <c r="Q117" s="35" t="s">
        <v>915</v>
      </c>
      <c r="R117" s="36" t="s">
        <v>556</v>
      </c>
      <c r="S117" s="35"/>
      <c r="T117" s="35"/>
      <c r="U117" s="35" t="s">
        <v>914</v>
      </c>
      <c r="V117" s="35"/>
      <c r="W117" s="35">
        <v>48</v>
      </c>
      <c r="X117" s="55">
        <v>11458868.52</v>
      </c>
      <c r="Y117" s="35">
        <v>229</v>
      </c>
      <c r="Z117" s="35">
        <v>6477</v>
      </c>
      <c r="AA117" s="53" t="s">
        <v>1203</v>
      </c>
      <c r="AB117" s="68">
        <v>5415113694</v>
      </c>
    </row>
    <row r="118" spans="1:28" ht="15.75" thickBot="1" x14ac:dyDescent="0.3">
      <c r="A118" s="60">
        <v>116</v>
      </c>
      <c r="B118" s="37" t="s">
        <v>123</v>
      </c>
      <c r="C118" s="42" t="s">
        <v>111</v>
      </c>
      <c r="D118" s="37" t="s">
        <v>123</v>
      </c>
      <c r="E118" s="30">
        <v>399</v>
      </c>
      <c r="F118" s="31">
        <v>159</v>
      </c>
      <c r="G118" s="39">
        <v>67</v>
      </c>
      <c r="H118" s="39">
        <v>21</v>
      </c>
      <c r="I118" s="31" t="s">
        <v>991</v>
      </c>
      <c r="J118" s="31">
        <v>88</v>
      </c>
      <c r="K118" s="35" t="s">
        <v>556</v>
      </c>
      <c r="L118" s="35">
        <v>2</v>
      </c>
      <c r="M118" s="59">
        <f t="shared" si="1"/>
        <v>2</v>
      </c>
      <c r="N118" s="35" t="s">
        <v>556</v>
      </c>
      <c r="O118" s="35" t="s">
        <v>557</v>
      </c>
      <c r="P118" s="35" t="s">
        <v>556</v>
      </c>
      <c r="Q118" s="35" t="s">
        <v>915</v>
      </c>
      <c r="R118" s="36" t="s">
        <v>556</v>
      </c>
      <c r="S118" s="35"/>
      <c r="T118" s="35"/>
      <c r="U118" s="35" t="s">
        <v>914</v>
      </c>
      <c r="V118" s="35"/>
      <c r="W118" s="35">
        <v>8</v>
      </c>
      <c r="X118" s="55">
        <v>7291954.4800000004</v>
      </c>
      <c r="Y118" s="35">
        <v>315</v>
      </c>
      <c r="Z118" s="35">
        <v>7778</v>
      </c>
      <c r="AA118" s="53" t="s">
        <v>1204</v>
      </c>
      <c r="AB118" s="68">
        <v>5334554611</v>
      </c>
    </row>
    <row r="119" spans="1:28" ht="15.75" thickBot="1" x14ac:dyDescent="0.3">
      <c r="A119" s="60">
        <v>117</v>
      </c>
      <c r="B119" s="37" t="s">
        <v>124</v>
      </c>
      <c r="C119" s="42" t="s">
        <v>111</v>
      </c>
      <c r="D119" s="37" t="s">
        <v>124</v>
      </c>
      <c r="E119" s="30">
        <v>252</v>
      </c>
      <c r="F119" s="31">
        <v>129</v>
      </c>
      <c r="G119" s="39">
        <v>64.45</v>
      </c>
      <c r="H119" s="39">
        <v>4.45</v>
      </c>
      <c r="I119" s="31" t="s">
        <v>990</v>
      </c>
      <c r="J119" s="31">
        <v>176</v>
      </c>
      <c r="K119" s="35" t="s">
        <v>556</v>
      </c>
      <c r="L119" s="35">
        <v>3</v>
      </c>
      <c r="M119" s="59">
        <f t="shared" si="1"/>
        <v>3</v>
      </c>
      <c r="N119" s="35" t="s">
        <v>556</v>
      </c>
      <c r="O119" s="35" t="s">
        <v>557</v>
      </c>
      <c r="P119" s="35" t="s">
        <v>556</v>
      </c>
      <c r="Q119" s="35" t="s">
        <v>915</v>
      </c>
      <c r="R119" s="36" t="s">
        <v>556</v>
      </c>
      <c r="S119" s="35"/>
      <c r="T119" s="35"/>
      <c r="U119" s="35" t="s">
        <v>914</v>
      </c>
      <c r="V119" s="35"/>
      <c r="W119" s="35">
        <v>13</v>
      </c>
      <c r="X119" s="55">
        <v>23549494.34</v>
      </c>
      <c r="Y119" s="35">
        <v>29</v>
      </c>
      <c r="Z119" s="35">
        <v>4628</v>
      </c>
      <c r="AA119" s="53" t="s">
        <v>1205</v>
      </c>
      <c r="AB119" s="68">
        <v>5364125895</v>
      </c>
    </row>
    <row r="120" spans="1:28" ht="15.75" thickBot="1" x14ac:dyDescent="0.3">
      <c r="A120" s="60">
        <v>118</v>
      </c>
      <c r="B120" s="37" t="s">
        <v>125</v>
      </c>
      <c r="C120" s="42" t="s">
        <v>111</v>
      </c>
      <c r="D120" s="37" t="s">
        <v>125</v>
      </c>
      <c r="E120" s="30">
        <v>178</v>
      </c>
      <c r="F120" s="31">
        <v>64</v>
      </c>
      <c r="G120" s="39">
        <v>62</v>
      </c>
      <c r="H120" s="39">
        <v>16</v>
      </c>
      <c r="I120" s="31" t="s">
        <v>990</v>
      </c>
      <c r="J120" s="31"/>
      <c r="K120" s="35" t="s">
        <v>556</v>
      </c>
      <c r="L120" s="35">
        <v>3</v>
      </c>
      <c r="M120" s="59">
        <f t="shared" si="1"/>
        <v>3</v>
      </c>
      <c r="N120" s="35" t="s">
        <v>556</v>
      </c>
      <c r="O120" s="35" t="s">
        <v>557</v>
      </c>
      <c r="P120" s="35" t="s">
        <v>556</v>
      </c>
      <c r="Q120" s="35" t="s">
        <v>915</v>
      </c>
      <c r="R120" s="36" t="s">
        <v>556</v>
      </c>
      <c r="S120" s="35"/>
      <c r="T120" s="35"/>
      <c r="U120" s="35" t="s">
        <v>914</v>
      </c>
      <c r="V120" s="35"/>
      <c r="W120" s="35">
        <v>6</v>
      </c>
      <c r="X120" s="55">
        <v>2473754.75</v>
      </c>
      <c r="Y120" s="35">
        <v>16</v>
      </c>
      <c r="Z120" s="35">
        <v>2951</v>
      </c>
      <c r="AA120" s="53" t="s">
        <v>1206</v>
      </c>
      <c r="AB120" s="68">
        <v>5356043886</v>
      </c>
    </row>
    <row r="121" spans="1:28" ht="15.75" thickBot="1" x14ac:dyDescent="0.3">
      <c r="A121" s="60">
        <v>119</v>
      </c>
      <c r="B121" s="37" t="s">
        <v>126</v>
      </c>
      <c r="C121" s="42" t="s">
        <v>111</v>
      </c>
      <c r="D121" s="37" t="s">
        <v>126</v>
      </c>
      <c r="E121" s="30">
        <v>298</v>
      </c>
      <c r="F121" s="31">
        <v>77</v>
      </c>
      <c r="G121" s="39">
        <v>71</v>
      </c>
      <c r="H121" s="39">
        <v>11</v>
      </c>
      <c r="I121" s="31" t="s">
        <v>990</v>
      </c>
      <c r="J121" s="31">
        <v>96</v>
      </c>
      <c r="K121" s="35" t="s">
        <v>556</v>
      </c>
      <c r="L121" s="35">
        <v>5</v>
      </c>
      <c r="M121" s="59">
        <f t="shared" si="1"/>
        <v>5</v>
      </c>
      <c r="N121" s="35" t="s">
        <v>556</v>
      </c>
      <c r="O121" s="35" t="s">
        <v>557</v>
      </c>
      <c r="P121" s="35" t="s">
        <v>556</v>
      </c>
      <c r="Q121" s="35" t="s">
        <v>915</v>
      </c>
      <c r="R121" s="36" t="s">
        <v>556</v>
      </c>
      <c r="S121" s="35"/>
      <c r="T121" s="35"/>
      <c r="U121" s="35" t="s">
        <v>914</v>
      </c>
      <c r="V121" s="35"/>
      <c r="W121" s="35">
        <v>3</v>
      </c>
      <c r="X121" s="55">
        <v>1686818.52</v>
      </c>
      <c r="Y121" s="35">
        <v>36</v>
      </c>
      <c r="Z121" s="35">
        <v>3102</v>
      </c>
      <c r="AA121" s="53" t="s">
        <v>1039</v>
      </c>
      <c r="AB121" s="68" t="s">
        <v>1040</v>
      </c>
    </row>
    <row r="122" spans="1:28" ht="15.75" thickBot="1" x14ac:dyDescent="0.3">
      <c r="A122" s="60">
        <v>120</v>
      </c>
      <c r="B122" s="37" t="s">
        <v>127</v>
      </c>
      <c r="C122" s="42" t="s">
        <v>111</v>
      </c>
      <c r="D122" s="37" t="s">
        <v>127</v>
      </c>
      <c r="E122" s="30">
        <v>189</v>
      </c>
      <c r="F122" s="31">
        <v>97</v>
      </c>
      <c r="G122" s="39">
        <v>70</v>
      </c>
      <c r="H122" s="39">
        <v>18</v>
      </c>
      <c r="I122" s="31" t="s">
        <v>991</v>
      </c>
      <c r="J122" s="31">
        <v>192</v>
      </c>
      <c r="K122" s="35" t="s">
        <v>556</v>
      </c>
      <c r="L122" s="35">
        <v>2</v>
      </c>
      <c r="M122" s="59">
        <f t="shared" si="1"/>
        <v>2</v>
      </c>
      <c r="N122" s="35" t="s">
        <v>556</v>
      </c>
      <c r="O122" s="35" t="s">
        <v>556</v>
      </c>
      <c r="P122" s="35" t="s">
        <v>557</v>
      </c>
      <c r="Q122" s="35" t="s">
        <v>916</v>
      </c>
      <c r="R122" s="36" t="s">
        <v>557</v>
      </c>
      <c r="S122" s="35"/>
      <c r="T122" s="35"/>
      <c r="U122" s="35" t="s">
        <v>914</v>
      </c>
      <c r="V122" s="35"/>
      <c r="W122" s="35">
        <v>22</v>
      </c>
      <c r="X122" s="55">
        <v>4994000</v>
      </c>
      <c r="Y122" s="35">
        <v>38</v>
      </c>
      <c r="Z122" s="35">
        <v>4491</v>
      </c>
      <c r="AA122" s="53" t="s">
        <v>1207</v>
      </c>
      <c r="AB122" s="61"/>
    </row>
    <row r="123" spans="1:28" ht="15.75" thickBot="1" x14ac:dyDescent="0.3">
      <c r="A123" s="60">
        <v>121</v>
      </c>
      <c r="B123" s="37" t="s">
        <v>128</v>
      </c>
      <c r="C123" s="42" t="s">
        <v>111</v>
      </c>
      <c r="D123" s="37" t="s">
        <v>128</v>
      </c>
      <c r="E123" s="30">
        <v>904</v>
      </c>
      <c r="F123" s="31">
        <v>220</v>
      </c>
      <c r="G123" s="39">
        <v>66</v>
      </c>
      <c r="H123" s="39">
        <v>6</v>
      </c>
      <c r="I123" s="31" t="s">
        <v>990</v>
      </c>
      <c r="J123" s="31">
        <v>272</v>
      </c>
      <c r="K123" s="35" t="s">
        <v>556</v>
      </c>
      <c r="L123" s="35">
        <v>13</v>
      </c>
      <c r="M123" s="59">
        <f t="shared" si="1"/>
        <v>13</v>
      </c>
      <c r="N123" s="35" t="s">
        <v>556</v>
      </c>
      <c r="O123" s="35" t="s">
        <v>556</v>
      </c>
      <c r="P123" s="35" t="s">
        <v>557</v>
      </c>
      <c r="Q123" s="35" t="s">
        <v>915</v>
      </c>
      <c r="R123" s="36" t="s">
        <v>556</v>
      </c>
      <c r="S123" s="35"/>
      <c r="T123" s="35"/>
      <c r="U123" s="35" t="s">
        <v>914</v>
      </c>
      <c r="V123" s="35"/>
      <c r="W123" s="35">
        <v>13</v>
      </c>
      <c r="X123" s="55">
        <v>4687038.91</v>
      </c>
      <c r="Y123" s="35">
        <v>500</v>
      </c>
      <c r="Z123" s="35">
        <v>4396</v>
      </c>
      <c r="AA123" s="53" t="s">
        <v>1208</v>
      </c>
      <c r="AB123" s="68">
        <v>5424518933</v>
      </c>
    </row>
    <row r="124" spans="1:28" ht="15.75" thickBot="1" x14ac:dyDescent="0.3">
      <c r="A124" s="60">
        <v>122</v>
      </c>
      <c r="B124" s="37" t="s">
        <v>130</v>
      </c>
      <c r="C124" s="42" t="s">
        <v>111</v>
      </c>
      <c r="D124" s="37" t="s">
        <v>130</v>
      </c>
      <c r="E124" s="30">
        <v>291</v>
      </c>
      <c r="F124" s="31">
        <v>313</v>
      </c>
      <c r="G124" s="39">
        <v>103</v>
      </c>
      <c r="H124" s="39">
        <v>43</v>
      </c>
      <c r="I124" s="31" t="s">
        <v>991</v>
      </c>
      <c r="J124" s="31">
        <v>480</v>
      </c>
      <c r="K124" s="35" t="s">
        <v>556</v>
      </c>
      <c r="L124" s="35">
        <v>2</v>
      </c>
      <c r="M124" s="59">
        <f t="shared" si="1"/>
        <v>2</v>
      </c>
      <c r="N124" s="35" t="s">
        <v>556</v>
      </c>
      <c r="O124" s="35" t="s">
        <v>557</v>
      </c>
      <c r="P124" s="35" t="s">
        <v>557</v>
      </c>
      <c r="Q124" s="35" t="s">
        <v>915</v>
      </c>
      <c r="R124" s="36" t="s">
        <v>556</v>
      </c>
      <c r="S124" s="35"/>
      <c r="T124" s="35"/>
      <c r="U124" s="35" t="s">
        <v>914</v>
      </c>
      <c r="V124" s="35"/>
      <c r="W124" s="35">
        <v>29</v>
      </c>
      <c r="X124" s="55">
        <v>35726986</v>
      </c>
      <c r="Y124" s="35">
        <v>16</v>
      </c>
      <c r="Z124" s="35">
        <v>36957</v>
      </c>
      <c r="AA124" s="53" t="s">
        <v>1209</v>
      </c>
      <c r="AB124" s="68">
        <v>5388111685</v>
      </c>
    </row>
    <row r="125" spans="1:28" ht="15.75" thickBot="1" x14ac:dyDescent="0.3">
      <c r="A125" s="60">
        <v>123</v>
      </c>
      <c r="B125" s="37" t="s">
        <v>132</v>
      </c>
      <c r="C125" s="42" t="s">
        <v>111</v>
      </c>
      <c r="D125" s="37" t="s">
        <v>132</v>
      </c>
      <c r="E125" s="30">
        <v>51</v>
      </c>
      <c r="F125" s="31">
        <v>75</v>
      </c>
      <c r="G125" s="39">
        <v>85</v>
      </c>
      <c r="H125" s="39">
        <v>25</v>
      </c>
      <c r="I125" s="31" t="s">
        <v>991</v>
      </c>
      <c r="J125" s="31"/>
      <c r="K125" s="35" t="s">
        <v>556</v>
      </c>
      <c r="L125" s="35"/>
      <c r="M125" s="59">
        <f t="shared" si="1"/>
        <v>0</v>
      </c>
      <c r="N125" s="35" t="s">
        <v>556</v>
      </c>
      <c r="O125" s="35" t="s">
        <v>557</v>
      </c>
      <c r="P125" s="35" t="s">
        <v>557</v>
      </c>
      <c r="Q125" s="35" t="s">
        <v>915</v>
      </c>
      <c r="R125" s="36" t="s">
        <v>556</v>
      </c>
      <c r="S125" s="35"/>
      <c r="T125" s="35"/>
      <c r="U125" s="35" t="s">
        <v>914</v>
      </c>
      <c r="V125" s="35"/>
      <c r="W125" s="35">
        <v>5</v>
      </c>
      <c r="X125" s="55">
        <v>1613493.53</v>
      </c>
      <c r="Y125" s="35">
        <v>42</v>
      </c>
      <c r="Z125" s="35">
        <v>3842</v>
      </c>
      <c r="AA125" s="53" t="s">
        <v>1210</v>
      </c>
      <c r="AB125" s="68">
        <v>5363298241</v>
      </c>
    </row>
    <row r="126" spans="1:28" ht="15.75" thickBot="1" x14ac:dyDescent="0.3">
      <c r="A126" s="60">
        <v>124</v>
      </c>
      <c r="B126" s="37" t="s">
        <v>133</v>
      </c>
      <c r="C126" s="42" t="s">
        <v>111</v>
      </c>
      <c r="D126" s="37" t="s">
        <v>133</v>
      </c>
      <c r="E126" s="30">
        <v>462</v>
      </c>
      <c r="F126" s="31">
        <v>106</v>
      </c>
      <c r="G126" s="34">
        <v>71</v>
      </c>
      <c r="H126" s="34">
        <v>11</v>
      </c>
      <c r="I126" s="31" t="s">
        <v>991</v>
      </c>
      <c r="J126" s="31"/>
      <c r="K126" s="35" t="s">
        <v>556</v>
      </c>
      <c r="L126" s="35">
        <v>5</v>
      </c>
      <c r="M126" s="59">
        <f t="shared" si="1"/>
        <v>5</v>
      </c>
      <c r="N126" s="35" t="s">
        <v>556</v>
      </c>
      <c r="O126" s="35" t="s">
        <v>557</v>
      </c>
      <c r="P126" s="35" t="s">
        <v>557</v>
      </c>
      <c r="Q126" s="35" t="s">
        <v>915</v>
      </c>
      <c r="R126" s="36" t="s">
        <v>556</v>
      </c>
      <c r="S126" s="35"/>
      <c r="T126" s="35"/>
      <c r="U126" s="35" t="s">
        <v>914</v>
      </c>
      <c r="V126" s="35"/>
      <c r="W126" s="35">
        <v>6</v>
      </c>
      <c r="X126" s="55">
        <v>1034758.66</v>
      </c>
      <c r="Y126" s="35">
        <v>225</v>
      </c>
      <c r="Z126" s="35">
        <v>1661</v>
      </c>
      <c r="AA126" s="53" t="s">
        <v>1211</v>
      </c>
      <c r="AB126" s="68">
        <v>5355950154</v>
      </c>
    </row>
    <row r="127" spans="1:28" ht="15.75" thickBot="1" x14ac:dyDescent="0.3">
      <c r="A127" s="60">
        <v>125</v>
      </c>
      <c r="B127" s="37" t="s">
        <v>134</v>
      </c>
      <c r="C127" s="42" t="s">
        <v>111</v>
      </c>
      <c r="D127" s="37" t="s">
        <v>134</v>
      </c>
      <c r="E127" s="30">
        <v>174</v>
      </c>
      <c r="F127" s="31">
        <v>42</v>
      </c>
      <c r="G127" s="34">
        <v>59</v>
      </c>
      <c r="H127" s="34">
        <v>13</v>
      </c>
      <c r="I127" s="31" t="s">
        <v>990</v>
      </c>
      <c r="J127" s="31"/>
      <c r="K127" s="35" t="s">
        <v>556</v>
      </c>
      <c r="L127" s="35">
        <v>2</v>
      </c>
      <c r="M127" s="59">
        <f t="shared" si="1"/>
        <v>2</v>
      </c>
      <c r="N127" s="35" t="s">
        <v>556</v>
      </c>
      <c r="O127" s="35" t="s">
        <v>557</v>
      </c>
      <c r="P127" s="35" t="s">
        <v>557</v>
      </c>
      <c r="Q127" s="35" t="s">
        <v>915</v>
      </c>
      <c r="R127" s="36" t="s">
        <v>556</v>
      </c>
      <c r="S127" s="35"/>
      <c r="T127" s="35"/>
      <c r="U127" s="35" t="s">
        <v>914</v>
      </c>
      <c r="V127" s="35"/>
      <c r="W127" s="35">
        <v>13</v>
      </c>
      <c r="X127" s="55">
        <v>4196550</v>
      </c>
      <c r="Y127" s="35">
        <v>16</v>
      </c>
      <c r="Z127" s="35">
        <v>1956</v>
      </c>
      <c r="AA127" s="53" t="s">
        <v>1212</v>
      </c>
      <c r="AB127" s="68">
        <v>5389805571</v>
      </c>
    </row>
    <row r="128" spans="1:28" ht="15.75" thickBot="1" x14ac:dyDescent="0.3">
      <c r="A128" s="60">
        <v>126</v>
      </c>
      <c r="B128" s="37" t="s">
        <v>135</v>
      </c>
      <c r="C128" s="42" t="s">
        <v>111</v>
      </c>
      <c r="D128" s="37" t="s">
        <v>135</v>
      </c>
      <c r="E128" s="30">
        <v>177</v>
      </c>
      <c r="F128" s="31">
        <v>42</v>
      </c>
      <c r="G128" s="34">
        <v>77.8</v>
      </c>
      <c r="H128" s="34">
        <v>17.8</v>
      </c>
      <c r="I128" s="31" t="s">
        <v>991</v>
      </c>
      <c r="J128" s="31">
        <v>192</v>
      </c>
      <c r="K128" s="35" t="s">
        <v>556</v>
      </c>
      <c r="L128" s="35">
        <v>1</v>
      </c>
      <c r="M128" s="59">
        <f t="shared" si="1"/>
        <v>1</v>
      </c>
      <c r="N128" s="35" t="s">
        <v>556</v>
      </c>
      <c r="O128" s="35" t="s">
        <v>557</v>
      </c>
      <c r="P128" s="35" t="s">
        <v>556</v>
      </c>
      <c r="Q128" s="35" t="s">
        <v>915</v>
      </c>
      <c r="R128" s="36" t="s">
        <v>556</v>
      </c>
      <c r="S128" s="35"/>
      <c r="T128" s="35"/>
      <c r="U128" s="35" t="s">
        <v>914</v>
      </c>
      <c r="V128" s="35"/>
      <c r="W128" s="35">
        <v>2</v>
      </c>
      <c r="X128" s="55">
        <v>1029786.4</v>
      </c>
      <c r="Y128" s="35">
        <v>3</v>
      </c>
      <c r="Z128" s="35">
        <v>2784</v>
      </c>
      <c r="AA128" s="53" t="s">
        <v>1213</v>
      </c>
      <c r="AB128" s="68">
        <v>5355744315</v>
      </c>
    </row>
    <row r="129" spans="1:28" ht="15.75" thickBot="1" x14ac:dyDescent="0.3">
      <c r="A129" s="60">
        <v>127</v>
      </c>
      <c r="B129" s="37" t="s">
        <v>136</v>
      </c>
      <c r="C129" s="42" t="s">
        <v>111</v>
      </c>
      <c r="D129" s="37" t="s">
        <v>136</v>
      </c>
      <c r="E129" s="30">
        <v>38</v>
      </c>
      <c r="F129" s="31">
        <v>7</v>
      </c>
      <c r="G129" s="34">
        <v>62</v>
      </c>
      <c r="H129" s="34">
        <v>2</v>
      </c>
      <c r="I129" s="31" t="s">
        <v>991</v>
      </c>
      <c r="J129" s="31"/>
      <c r="K129" s="35" t="s">
        <v>557</v>
      </c>
      <c r="L129" s="35"/>
      <c r="M129" s="59">
        <f t="shared" si="1"/>
        <v>0</v>
      </c>
      <c r="N129" s="35" t="s">
        <v>557</v>
      </c>
      <c r="O129" s="35" t="s">
        <v>557</v>
      </c>
      <c r="P129" s="35" t="s">
        <v>557</v>
      </c>
      <c r="Q129" s="35" t="s">
        <v>916</v>
      </c>
      <c r="R129" s="36" t="s">
        <v>557</v>
      </c>
      <c r="S129" s="35"/>
      <c r="T129" s="35"/>
      <c r="U129" s="35" t="s">
        <v>914</v>
      </c>
      <c r="V129" s="35"/>
      <c r="W129" s="35">
        <v>1</v>
      </c>
      <c r="X129" s="55">
        <v>250000</v>
      </c>
      <c r="Y129" s="35"/>
      <c r="Z129" s="35">
        <v>33</v>
      </c>
      <c r="AA129" s="53" t="s">
        <v>1214</v>
      </c>
      <c r="AB129" s="68" t="s">
        <v>1215</v>
      </c>
    </row>
    <row r="130" spans="1:28" ht="15.75" thickBot="1" x14ac:dyDescent="0.3">
      <c r="A130" s="60">
        <v>128</v>
      </c>
      <c r="B130" s="37" t="s">
        <v>137</v>
      </c>
      <c r="C130" s="42" t="s">
        <v>111</v>
      </c>
      <c r="D130" s="37" t="s">
        <v>137</v>
      </c>
      <c r="E130" s="30">
        <v>91</v>
      </c>
      <c r="F130" s="31">
        <v>29</v>
      </c>
      <c r="G130" s="34">
        <v>74</v>
      </c>
      <c r="H130" s="34">
        <v>14</v>
      </c>
      <c r="I130" s="31" t="s">
        <v>991</v>
      </c>
      <c r="J130" s="31"/>
      <c r="K130" s="35" t="s">
        <v>556</v>
      </c>
      <c r="L130" s="35"/>
      <c r="M130" s="59">
        <f t="shared" si="1"/>
        <v>0</v>
      </c>
      <c r="N130" s="35" t="s">
        <v>556</v>
      </c>
      <c r="O130" s="35" t="s">
        <v>557</v>
      </c>
      <c r="P130" s="35" t="s">
        <v>557</v>
      </c>
      <c r="Q130" s="35" t="s">
        <v>915</v>
      </c>
      <c r="R130" s="36" t="s">
        <v>556</v>
      </c>
      <c r="S130" s="35"/>
      <c r="T130" s="35"/>
      <c r="U130" s="35" t="s">
        <v>914</v>
      </c>
      <c r="V130" s="35"/>
      <c r="W130" s="35">
        <v>2</v>
      </c>
      <c r="X130" s="55">
        <v>456559.85</v>
      </c>
      <c r="Y130" s="35">
        <v>1</v>
      </c>
      <c r="Z130" s="35">
        <v>1887</v>
      </c>
      <c r="AA130" s="53" t="s">
        <v>1216</v>
      </c>
      <c r="AB130" s="68">
        <v>5362325984</v>
      </c>
    </row>
    <row r="131" spans="1:28" ht="15.75" thickBot="1" x14ac:dyDescent="0.3">
      <c r="A131" s="60">
        <v>129</v>
      </c>
      <c r="B131" s="37" t="s">
        <v>138</v>
      </c>
      <c r="C131" s="42" t="s">
        <v>111</v>
      </c>
      <c r="D131" s="37" t="s">
        <v>138</v>
      </c>
      <c r="E131" s="30">
        <v>723</v>
      </c>
      <c r="F131" s="31">
        <v>201</v>
      </c>
      <c r="G131" s="34">
        <v>73</v>
      </c>
      <c r="H131" s="34">
        <v>13</v>
      </c>
      <c r="I131" s="31" t="s">
        <v>990</v>
      </c>
      <c r="J131" s="31"/>
      <c r="K131" s="35" t="s">
        <v>556</v>
      </c>
      <c r="L131" s="35">
        <v>13</v>
      </c>
      <c r="M131" s="59">
        <f t="shared" si="1"/>
        <v>13</v>
      </c>
      <c r="N131" s="35" t="s">
        <v>556</v>
      </c>
      <c r="O131" s="35" t="s">
        <v>557</v>
      </c>
      <c r="P131" s="35" t="s">
        <v>556</v>
      </c>
      <c r="Q131" s="35" t="s">
        <v>915</v>
      </c>
      <c r="R131" s="36" t="s">
        <v>556</v>
      </c>
      <c r="S131" s="35"/>
      <c r="T131" s="35"/>
      <c r="U131" s="35" t="s">
        <v>914</v>
      </c>
      <c r="V131" s="35"/>
      <c r="W131" s="35">
        <v>19</v>
      </c>
      <c r="X131" s="55">
        <v>5073502.5199999996</v>
      </c>
      <c r="Y131" s="35">
        <v>342</v>
      </c>
      <c r="Z131" s="35">
        <v>3535</v>
      </c>
      <c r="AA131" s="53" t="s">
        <v>1217</v>
      </c>
      <c r="AB131" s="64">
        <v>5372830589</v>
      </c>
    </row>
    <row r="132" spans="1:28" ht="15.75" thickBot="1" x14ac:dyDescent="0.3">
      <c r="A132" s="60">
        <v>130</v>
      </c>
      <c r="B132" s="37" t="s">
        <v>139</v>
      </c>
      <c r="C132" s="42" t="s">
        <v>111</v>
      </c>
      <c r="D132" s="37" t="s">
        <v>139</v>
      </c>
      <c r="E132" s="30">
        <v>990</v>
      </c>
      <c r="F132" s="31">
        <v>241</v>
      </c>
      <c r="G132" s="34">
        <v>71.55</v>
      </c>
      <c r="H132" s="34">
        <v>11.55</v>
      </c>
      <c r="I132" s="31" t="s">
        <v>990</v>
      </c>
      <c r="J132" s="31">
        <v>296</v>
      </c>
      <c r="K132" s="35" t="s">
        <v>556</v>
      </c>
      <c r="L132" s="35">
        <v>11</v>
      </c>
      <c r="M132" s="59">
        <f t="shared" ref="M132:M195" si="2">SUM(K132:L132)</f>
        <v>11</v>
      </c>
      <c r="N132" s="35" t="s">
        <v>556</v>
      </c>
      <c r="O132" s="35" t="s">
        <v>556</v>
      </c>
      <c r="P132" s="35" t="s">
        <v>556</v>
      </c>
      <c r="Q132" s="35" t="s">
        <v>915</v>
      </c>
      <c r="R132" s="36" t="s">
        <v>556</v>
      </c>
      <c r="S132" s="35"/>
      <c r="T132" s="35"/>
      <c r="U132" s="35" t="s">
        <v>914</v>
      </c>
      <c r="V132" s="35"/>
      <c r="W132" s="35">
        <v>8</v>
      </c>
      <c r="X132" s="55">
        <v>4667677.3</v>
      </c>
      <c r="Y132" s="35">
        <v>991</v>
      </c>
      <c r="Z132" s="35">
        <v>9621</v>
      </c>
      <c r="AA132" s="53" t="s">
        <v>1218</v>
      </c>
      <c r="AB132" s="68" t="s">
        <v>1219</v>
      </c>
    </row>
    <row r="133" spans="1:28" ht="15.75" thickBot="1" x14ac:dyDescent="0.3">
      <c r="A133" s="60">
        <v>131</v>
      </c>
      <c r="B133" s="37" t="s">
        <v>140</v>
      </c>
      <c r="C133" s="42" t="s">
        <v>111</v>
      </c>
      <c r="D133" s="37" t="s">
        <v>140</v>
      </c>
      <c r="E133" s="30">
        <v>333</v>
      </c>
      <c r="F133" s="31">
        <v>86</v>
      </c>
      <c r="G133" s="34">
        <v>60</v>
      </c>
      <c r="H133" s="34">
        <v>14</v>
      </c>
      <c r="I133" s="31" t="s">
        <v>990</v>
      </c>
      <c r="J133" s="31">
        <v>192</v>
      </c>
      <c r="K133" s="35" t="s">
        <v>556</v>
      </c>
      <c r="L133" s="35">
        <v>3</v>
      </c>
      <c r="M133" s="59">
        <f t="shared" si="2"/>
        <v>3</v>
      </c>
      <c r="N133" s="35" t="s">
        <v>556</v>
      </c>
      <c r="O133" s="35" t="s">
        <v>556</v>
      </c>
      <c r="P133" s="35" t="s">
        <v>557</v>
      </c>
      <c r="Q133" s="35" t="s">
        <v>915</v>
      </c>
      <c r="R133" s="36" t="s">
        <v>556</v>
      </c>
      <c r="S133" s="35"/>
      <c r="T133" s="35"/>
      <c r="U133" s="35" t="s">
        <v>914</v>
      </c>
      <c r="V133" s="35"/>
      <c r="W133" s="35">
        <v>3</v>
      </c>
      <c r="X133" s="55">
        <v>1747179.77</v>
      </c>
      <c r="Y133" s="35">
        <v>226</v>
      </c>
      <c r="Z133" s="35">
        <v>4139</v>
      </c>
      <c r="AA133" s="53" t="s">
        <v>1220</v>
      </c>
      <c r="AB133" s="68" t="s">
        <v>1221</v>
      </c>
    </row>
    <row r="134" spans="1:28" ht="15.75" thickBot="1" x14ac:dyDescent="0.3">
      <c r="A134" s="60">
        <v>132</v>
      </c>
      <c r="B134" s="37" t="s">
        <v>141</v>
      </c>
      <c r="C134" s="42" t="s">
        <v>111</v>
      </c>
      <c r="D134" s="37" t="s">
        <v>141</v>
      </c>
      <c r="E134" s="30">
        <v>597</v>
      </c>
      <c r="F134" s="31">
        <v>121</v>
      </c>
      <c r="G134" s="34">
        <v>66</v>
      </c>
      <c r="H134" s="34">
        <v>6</v>
      </c>
      <c r="I134" s="31" t="s">
        <v>990</v>
      </c>
      <c r="J134" s="31"/>
      <c r="K134" s="35" t="s">
        <v>556</v>
      </c>
      <c r="L134" s="53">
        <v>5</v>
      </c>
      <c r="M134" s="59">
        <f t="shared" si="2"/>
        <v>5</v>
      </c>
      <c r="N134" s="35" t="s">
        <v>556</v>
      </c>
      <c r="O134" s="35" t="s">
        <v>557</v>
      </c>
      <c r="P134" s="35" t="s">
        <v>556</v>
      </c>
      <c r="Q134" s="35" t="s">
        <v>915</v>
      </c>
      <c r="R134" s="36" t="s">
        <v>556</v>
      </c>
      <c r="S134" s="35"/>
      <c r="T134" s="35"/>
      <c r="U134" s="35" t="s">
        <v>914</v>
      </c>
      <c r="V134" s="35"/>
      <c r="W134" s="53">
        <v>4</v>
      </c>
      <c r="X134" s="56">
        <v>326472</v>
      </c>
      <c r="Y134" s="53">
        <v>91</v>
      </c>
      <c r="Z134" s="53">
        <v>3596</v>
      </c>
      <c r="AA134" s="53" t="s">
        <v>1222</v>
      </c>
      <c r="AB134" s="68">
        <v>5363890621</v>
      </c>
    </row>
    <row r="135" spans="1:28" ht="15.75" thickBot="1" x14ac:dyDescent="0.3">
      <c r="A135" s="60">
        <v>133</v>
      </c>
      <c r="B135" s="37" t="s">
        <v>142</v>
      </c>
      <c r="C135" s="42" t="s">
        <v>111</v>
      </c>
      <c r="D135" s="37" t="s">
        <v>142</v>
      </c>
      <c r="E135" s="30">
        <v>145</v>
      </c>
      <c r="F135" s="31">
        <v>57</v>
      </c>
      <c r="G135" s="34">
        <v>77</v>
      </c>
      <c r="H135" s="34">
        <v>17</v>
      </c>
      <c r="I135" s="31" t="s">
        <v>990</v>
      </c>
      <c r="J135" s="31"/>
      <c r="K135" s="35" t="s">
        <v>556</v>
      </c>
      <c r="L135" s="35">
        <v>2</v>
      </c>
      <c r="M135" s="59">
        <f t="shared" si="2"/>
        <v>2</v>
      </c>
      <c r="N135" s="35" t="s">
        <v>556</v>
      </c>
      <c r="O135" s="35" t="s">
        <v>557</v>
      </c>
      <c r="P135" s="35" t="s">
        <v>556</v>
      </c>
      <c r="Q135" s="35" t="s">
        <v>915</v>
      </c>
      <c r="R135" s="36" t="s">
        <v>556</v>
      </c>
      <c r="S135" s="35"/>
      <c r="T135" s="35"/>
      <c r="U135" s="35" t="s">
        <v>914</v>
      </c>
      <c r="V135" s="35"/>
      <c r="W135" s="35">
        <v>4</v>
      </c>
      <c r="X135" s="55">
        <v>1118153.7</v>
      </c>
      <c r="Y135" s="35">
        <v>128</v>
      </c>
      <c r="Z135" s="35">
        <v>2661</v>
      </c>
      <c r="AA135" s="53" t="s">
        <v>1223</v>
      </c>
      <c r="AB135" s="68" t="s">
        <v>1224</v>
      </c>
    </row>
    <row r="136" spans="1:28" ht="15.75" thickBot="1" x14ac:dyDescent="0.3">
      <c r="A136" s="60">
        <v>134</v>
      </c>
      <c r="B136" s="37" t="s">
        <v>143</v>
      </c>
      <c r="C136" s="42" t="s">
        <v>111</v>
      </c>
      <c r="D136" s="37" t="s">
        <v>143</v>
      </c>
      <c r="E136" s="30">
        <v>560</v>
      </c>
      <c r="F136" s="31">
        <v>164</v>
      </c>
      <c r="G136" s="34">
        <v>55</v>
      </c>
      <c r="H136" s="34">
        <v>9</v>
      </c>
      <c r="I136" s="31" t="s">
        <v>990</v>
      </c>
      <c r="J136" s="31"/>
      <c r="K136" s="35" t="s">
        <v>556</v>
      </c>
      <c r="L136" s="35">
        <v>15</v>
      </c>
      <c r="M136" s="59">
        <f t="shared" si="2"/>
        <v>15</v>
      </c>
      <c r="N136" s="35" t="s">
        <v>556</v>
      </c>
      <c r="O136" s="35" t="s">
        <v>557</v>
      </c>
      <c r="P136" s="35" t="s">
        <v>556</v>
      </c>
      <c r="Q136" s="35" t="s">
        <v>915</v>
      </c>
      <c r="R136" s="36" t="s">
        <v>556</v>
      </c>
      <c r="S136" s="35"/>
      <c r="T136" s="35"/>
      <c r="U136" s="35" t="s">
        <v>914</v>
      </c>
      <c r="V136" s="35"/>
      <c r="W136" s="35">
        <v>9</v>
      </c>
      <c r="X136" s="55">
        <v>4584900</v>
      </c>
      <c r="Y136" s="35">
        <v>1226</v>
      </c>
      <c r="Z136" s="35">
        <v>2807</v>
      </c>
      <c r="AA136" s="53" t="s">
        <v>1225</v>
      </c>
      <c r="AB136" s="68">
        <v>5334573304</v>
      </c>
    </row>
    <row r="137" spans="1:28" ht="15.75" thickBot="1" x14ac:dyDescent="0.3">
      <c r="A137" s="60">
        <v>135</v>
      </c>
      <c r="B137" s="38" t="s">
        <v>144</v>
      </c>
      <c r="C137" s="42" t="s">
        <v>111</v>
      </c>
      <c r="D137" s="38" t="s">
        <v>144</v>
      </c>
      <c r="E137" s="30">
        <v>71</v>
      </c>
      <c r="F137" s="31">
        <v>21</v>
      </c>
      <c r="G137" s="34">
        <v>78.8</v>
      </c>
      <c r="H137" s="34">
        <v>18.8</v>
      </c>
      <c r="I137" s="31" t="s">
        <v>991</v>
      </c>
      <c r="J137" s="31"/>
      <c r="K137" s="35" t="s">
        <v>556</v>
      </c>
      <c r="L137" s="35">
        <v>2</v>
      </c>
      <c r="M137" s="59">
        <f t="shared" si="2"/>
        <v>2</v>
      </c>
      <c r="N137" s="35" t="s">
        <v>556</v>
      </c>
      <c r="O137" s="35" t="s">
        <v>557</v>
      </c>
      <c r="P137" s="35" t="s">
        <v>556</v>
      </c>
      <c r="Q137" s="35" t="s">
        <v>915</v>
      </c>
      <c r="R137" s="36" t="s">
        <v>556</v>
      </c>
      <c r="S137" s="35"/>
      <c r="T137" s="35"/>
      <c r="U137" s="35" t="s">
        <v>914</v>
      </c>
      <c r="V137" s="35"/>
      <c r="W137" s="35">
        <v>1</v>
      </c>
      <c r="X137" s="55">
        <v>679109.51</v>
      </c>
      <c r="Y137" s="35">
        <v>10</v>
      </c>
      <c r="Z137" s="35">
        <v>1265</v>
      </c>
      <c r="AA137" s="53" t="s">
        <v>1226</v>
      </c>
      <c r="AB137" s="61"/>
    </row>
    <row r="138" spans="1:28" ht="15.75" thickBot="1" x14ac:dyDescent="0.3">
      <c r="A138" s="60">
        <v>136</v>
      </c>
      <c r="B138" s="37" t="s">
        <v>145</v>
      </c>
      <c r="C138" s="42" t="s">
        <v>111</v>
      </c>
      <c r="D138" s="37" t="s">
        <v>145</v>
      </c>
      <c r="E138" s="30">
        <v>312</v>
      </c>
      <c r="F138" s="31">
        <v>110</v>
      </c>
      <c r="G138" s="34">
        <v>80</v>
      </c>
      <c r="H138" s="34">
        <v>20</v>
      </c>
      <c r="I138" s="31" t="s">
        <v>991</v>
      </c>
      <c r="J138" s="31"/>
      <c r="K138" s="35" t="s">
        <v>556</v>
      </c>
      <c r="L138" s="35">
        <v>2</v>
      </c>
      <c r="M138" s="59">
        <f t="shared" si="2"/>
        <v>2</v>
      </c>
      <c r="N138" s="35" t="s">
        <v>556</v>
      </c>
      <c r="O138" s="35" t="s">
        <v>557</v>
      </c>
      <c r="P138" s="35" t="s">
        <v>557</v>
      </c>
      <c r="Q138" s="35" t="s">
        <v>915</v>
      </c>
      <c r="R138" s="36" t="s">
        <v>556</v>
      </c>
      <c r="S138" s="35"/>
      <c r="T138" s="35"/>
      <c r="U138" s="35" t="s">
        <v>914</v>
      </c>
      <c r="V138" s="35"/>
      <c r="W138" s="35">
        <v>6</v>
      </c>
      <c r="X138" s="55">
        <v>6064969.6699999999</v>
      </c>
      <c r="Y138" s="35">
        <v>21</v>
      </c>
      <c r="Z138" s="35">
        <v>3880</v>
      </c>
      <c r="AA138" s="53" t="s">
        <v>1227</v>
      </c>
      <c r="AB138" s="64">
        <v>5362597874</v>
      </c>
    </row>
    <row r="139" spans="1:28" ht="15.75" thickBot="1" x14ac:dyDescent="0.3">
      <c r="A139" s="60">
        <v>137</v>
      </c>
      <c r="B139" s="37" t="s">
        <v>146</v>
      </c>
      <c r="C139" s="42" t="s">
        <v>111</v>
      </c>
      <c r="D139" s="37" t="s">
        <v>146</v>
      </c>
      <c r="E139" s="30">
        <v>140</v>
      </c>
      <c r="F139" s="31">
        <v>42</v>
      </c>
      <c r="G139" s="34">
        <v>83.8</v>
      </c>
      <c r="H139" s="34">
        <v>23.8</v>
      </c>
      <c r="I139" s="31" t="s">
        <v>991</v>
      </c>
      <c r="J139" s="31"/>
      <c r="K139" s="35" t="s">
        <v>556</v>
      </c>
      <c r="L139" s="35">
        <v>2</v>
      </c>
      <c r="M139" s="59">
        <f t="shared" si="2"/>
        <v>2</v>
      </c>
      <c r="N139" s="35" t="s">
        <v>556</v>
      </c>
      <c r="O139" s="35" t="s">
        <v>557</v>
      </c>
      <c r="P139" s="35" t="s">
        <v>557</v>
      </c>
      <c r="Q139" s="35" t="s">
        <v>915</v>
      </c>
      <c r="R139" s="36" t="s">
        <v>556</v>
      </c>
      <c r="S139" s="35"/>
      <c r="T139" s="35"/>
      <c r="U139" s="35" t="s">
        <v>914</v>
      </c>
      <c r="V139" s="35"/>
      <c r="W139" s="35">
        <v>7</v>
      </c>
      <c r="X139" s="55">
        <v>1555190.45</v>
      </c>
      <c r="Y139" s="35">
        <v>259</v>
      </c>
      <c r="Z139" s="35">
        <v>4607</v>
      </c>
      <c r="AA139" s="53" t="s">
        <v>1228</v>
      </c>
      <c r="AB139" s="68" t="s">
        <v>1229</v>
      </c>
    </row>
    <row r="140" spans="1:28" ht="15.75" thickBot="1" x14ac:dyDescent="0.3">
      <c r="A140" s="60">
        <v>138</v>
      </c>
      <c r="B140" s="37" t="s">
        <v>147</v>
      </c>
      <c r="C140" s="42" t="s">
        <v>111</v>
      </c>
      <c r="D140" s="37" t="s">
        <v>147</v>
      </c>
      <c r="E140" s="30">
        <v>705</v>
      </c>
      <c r="F140" s="31">
        <v>174</v>
      </c>
      <c r="G140" s="34">
        <v>75</v>
      </c>
      <c r="H140" s="34">
        <v>15</v>
      </c>
      <c r="I140" s="31" t="s">
        <v>990</v>
      </c>
      <c r="J140" s="31">
        <v>200</v>
      </c>
      <c r="K140" s="35" t="s">
        <v>556</v>
      </c>
      <c r="L140" s="35">
        <v>5</v>
      </c>
      <c r="M140" s="59">
        <f t="shared" si="2"/>
        <v>5</v>
      </c>
      <c r="N140" s="35" t="s">
        <v>556</v>
      </c>
      <c r="O140" s="35" t="s">
        <v>557</v>
      </c>
      <c r="P140" s="35" t="s">
        <v>556</v>
      </c>
      <c r="Q140" s="35" t="s">
        <v>915</v>
      </c>
      <c r="R140" s="36" t="s">
        <v>556</v>
      </c>
      <c r="S140" s="35"/>
      <c r="T140" s="35"/>
      <c r="U140" s="35" t="s">
        <v>914</v>
      </c>
      <c r="V140" s="35"/>
      <c r="W140" s="35">
        <v>6</v>
      </c>
      <c r="X140" s="55">
        <v>7976002.75</v>
      </c>
      <c r="Y140" s="35">
        <v>296</v>
      </c>
      <c r="Z140" s="35">
        <v>5295</v>
      </c>
      <c r="AA140" s="53" t="s">
        <v>1230</v>
      </c>
      <c r="AB140" s="64">
        <v>5359213965</v>
      </c>
    </row>
    <row r="141" spans="1:28" ht="15.75" thickBot="1" x14ac:dyDescent="0.3">
      <c r="A141" s="60">
        <v>139</v>
      </c>
      <c r="B141" s="37" t="s">
        <v>148</v>
      </c>
      <c r="C141" s="42" t="s">
        <v>111</v>
      </c>
      <c r="D141" s="37" t="s">
        <v>148</v>
      </c>
      <c r="E141" s="30">
        <v>119</v>
      </c>
      <c r="F141" s="31">
        <v>47</v>
      </c>
      <c r="G141" s="34">
        <v>91</v>
      </c>
      <c r="H141" s="34">
        <v>31</v>
      </c>
      <c r="I141" s="31" t="s">
        <v>991</v>
      </c>
      <c r="J141" s="31"/>
      <c r="K141" s="35" t="s">
        <v>556</v>
      </c>
      <c r="L141" s="35">
        <v>2</v>
      </c>
      <c r="M141" s="59">
        <f t="shared" si="2"/>
        <v>2</v>
      </c>
      <c r="N141" s="35" t="s">
        <v>556</v>
      </c>
      <c r="O141" s="35" t="s">
        <v>557</v>
      </c>
      <c r="P141" s="35" t="s">
        <v>556</v>
      </c>
      <c r="Q141" s="35" t="s">
        <v>915</v>
      </c>
      <c r="R141" s="36" t="s">
        <v>556</v>
      </c>
      <c r="S141" s="35"/>
      <c r="T141" s="35"/>
      <c r="U141" s="35" t="s">
        <v>914</v>
      </c>
      <c r="V141" s="35"/>
      <c r="W141" s="35">
        <v>5</v>
      </c>
      <c r="X141" s="55">
        <v>1966452.85</v>
      </c>
      <c r="Y141" s="35"/>
      <c r="Z141" s="35">
        <v>1005</v>
      </c>
      <c r="AA141" s="53" t="s">
        <v>1231</v>
      </c>
      <c r="AB141" s="68" t="s">
        <v>1232</v>
      </c>
    </row>
    <row r="142" spans="1:28" ht="15.75" thickBot="1" x14ac:dyDescent="0.3">
      <c r="A142" s="60">
        <v>140</v>
      </c>
      <c r="B142" s="37" t="s">
        <v>149</v>
      </c>
      <c r="C142" s="42" t="s">
        <v>111</v>
      </c>
      <c r="D142" s="37" t="s">
        <v>149</v>
      </c>
      <c r="E142" s="30">
        <v>409</v>
      </c>
      <c r="F142" s="31">
        <v>104</v>
      </c>
      <c r="G142" s="34">
        <v>70.8</v>
      </c>
      <c r="H142" s="34">
        <v>10.8</v>
      </c>
      <c r="I142" s="31" t="s">
        <v>990</v>
      </c>
      <c r="J142" s="31"/>
      <c r="K142" s="35" t="s">
        <v>556</v>
      </c>
      <c r="L142" s="35">
        <v>12</v>
      </c>
      <c r="M142" s="59">
        <f t="shared" si="2"/>
        <v>12</v>
      </c>
      <c r="N142" s="35" t="s">
        <v>556</v>
      </c>
      <c r="O142" s="35" t="s">
        <v>557</v>
      </c>
      <c r="P142" s="35" t="s">
        <v>556</v>
      </c>
      <c r="Q142" s="35" t="s">
        <v>915</v>
      </c>
      <c r="R142" s="36" t="s">
        <v>556</v>
      </c>
      <c r="S142" s="35"/>
      <c r="T142" s="35"/>
      <c r="U142" s="35" t="s">
        <v>914</v>
      </c>
      <c r="V142" s="35"/>
      <c r="W142" s="35">
        <v>10</v>
      </c>
      <c r="X142" s="55">
        <v>2356852.77</v>
      </c>
      <c r="Y142" s="35">
        <v>10</v>
      </c>
      <c r="Z142" s="35">
        <v>5880</v>
      </c>
      <c r="AA142" s="53" t="s">
        <v>1233</v>
      </c>
      <c r="AB142" s="64" t="s">
        <v>1234</v>
      </c>
    </row>
    <row r="143" spans="1:28" ht="15.75" thickBot="1" x14ac:dyDescent="0.3">
      <c r="A143" s="60">
        <v>141</v>
      </c>
      <c r="B143" s="37" t="s">
        <v>150</v>
      </c>
      <c r="C143" s="42" t="s">
        <v>111</v>
      </c>
      <c r="D143" s="37" t="s">
        <v>150</v>
      </c>
      <c r="E143" s="30">
        <v>660</v>
      </c>
      <c r="F143" s="31">
        <v>161</v>
      </c>
      <c r="G143" s="34">
        <v>75.8</v>
      </c>
      <c r="H143" s="34">
        <v>15.8</v>
      </c>
      <c r="I143" s="31" t="s">
        <v>991</v>
      </c>
      <c r="J143" s="31"/>
      <c r="K143" s="35" t="s">
        <v>556</v>
      </c>
      <c r="L143" s="35">
        <v>5</v>
      </c>
      <c r="M143" s="59">
        <f t="shared" si="2"/>
        <v>5</v>
      </c>
      <c r="N143" s="35" t="s">
        <v>556</v>
      </c>
      <c r="O143" s="35" t="s">
        <v>557</v>
      </c>
      <c r="P143" s="35" t="s">
        <v>556</v>
      </c>
      <c r="Q143" s="35" t="s">
        <v>915</v>
      </c>
      <c r="R143" s="36" t="s">
        <v>556</v>
      </c>
      <c r="S143" s="35"/>
      <c r="T143" s="35"/>
      <c r="U143" s="35" t="s">
        <v>914</v>
      </c>
      <c r="V143" s="35"/>
      <c r="W143" s="35">
        <v>5</v>
      </c>
      <c r="X143" s="55">
        <v>1984863.76</v>
      </c>
      <c r="Y143" s="35">
        <v>426</v>
      </c>
      <c r="Z143" s="35">
        <v>9237</v>
      </c>
      <c r="AA143" s="53" t="s">
        <v>1235</v>
      </c>
      <c r="AB143" s="68">
        <v>5380229757</v>
      </c>
    </row>
    <row r="144" spans="1:28" ht="15.75" thickBot="1" x14ac:dyDescent="0.3">
      <c r="A144" s="60">
        <v>142</v>
      </c>
      <c r="B144" s="37" t="s">
        <v>151</v>
      </c>
      <c r="C144" s="42" t="s">
        <v>111</v>
      </c>
      <c r="D144" s="37" t="s">
        <v>151</v>
      </c>
      <c r="E144" s="30">
        <v>285</v>
      </c>
      <c r="F144" s="31">
        <v>98</v>
      </c>
      <c r="G144" s="34">
        <v>74.8</v>
      </c>
      <c r="H144" s="34">
        <v>14.8</v>
      </c>
      <c r="I144" s="31" t="s">
        <v>990</v>
      </c>
      <c r="J144" s="31">
        <v>208</v>
      </c>
      <c r="K144" s="35" t="s">
        <v>556</v>
      </c>
      <c r="L144" s="35">
        <v>2</v>
      </c>
      <c r="M144" s="59">
        <f t="shared" si="2"/>
        <v>2</v>
      </c>
      <c r="N144" s="35" t="s">
        <v>556</v>
      </c>
      <c r="O144" s="35" t="s">
        <v>556</v>
      </c>
      <c r="P144" s="35" t="s">
        <v>556</v>
      </c>
      <c r="Q144" s="35" t="s">
        <v>915</v>
      </c>
      <c r="R144" s="36" t="s">
        <v>556</v>
      </c>
      <c r="S144" s="35"/>
      <c r="T144" s="35"/>
      <c r="U144" s="35" t="s">
        <v>914</v>
      </c>
      <c r="V144" s="35"/>
      <c r="W144" s="35">
        <v>5</v>
      </c>
      <c r="X144" s="55">
        <v>3930141.78</v>
      </c>
      <c r="Y144" s="35">
        <v>139</v>
      </c>
      <c r="Z144" s="35">
        <v>4740</v>
      </c>
      <c r="AA144" s="53" t="s">
        <v>1236</v>
      </c>
      <c r="AB144" s="68" t="s">
        <v>1237</v>
      </c>
    </row>
    <row r="145" spans="1:28" ht="15.75" thickBot="1" x14ac:dyDescent="0.3">
      <c r="A145" s="60">
        <v>143</v>
      </c>
      <c r="B145" s="37" t="s">
        <v>152</v>
      </c>
      <c r="C145" s="42" t="s">
        <v>111</v>
      </c>
      <c r="D145" s="37" t="s">
        <v>152</v>
      </c>
      <c r="E145" s="30">
        <v>444</v>
      </c>
      <c r="F145" s="31">
        <v>125</v>
      </c>
      <c r="G145" s="34">
        <v>60</v>
      </c>
      <c r="H145" s="34">
        <v>2</v>
      </c>
      <c r="I145" s="31" t="s">
        <v>990</v>
      </c>
      <c r="J145" s="31"/>
      <c r="K145" s="35" t="s">
        <v>556</v>
      </c>
      <c r="L145" s="35">
        <v>5</v>
      </c>
      <c r="M145" s="59">
        <f t="shared" si="2"/>
        <v>5</v>
      </c>
      <c r="N145" s="35" t="s">
        <v>556</v>
      </c>
      <c r="O145" s="35" t="s">
        <v>557</v>
      </c>
      <c r="P145" s="35" t="s">
        <v>556</v>
      </c>
      <c r="Q145" s="35" t="s">
        <v>915</v>
      </c>
      <c r="R145" s="36" t="s">
        <v>556</v>
      </c>
      <c r="S145" s="35"/>
      <c r="T145" s="35"/>
      <c r="U145" s="35" t="s">
        <v>914</v>
      </c>
      <c r="V145" s="35"/>
      <c r="W145" s="35">
        <v>75</v>
      </c>
      <c r="X145" s="55">
        <v>3365119.38</v>
      </c>
      <c r="Y145" s="35">
        <v>764</v>
      </c>
      <c r="Z145" s="35">
        <v>1172</v>
      </c>
      <c r="AA145" s="53" t="s">
        <v>1238</v>
      </c>
      <c r="AB145" s="68" t="s">
        <v>1239</v>
      </c>
    </row>
    <row r="146" spans="1:28" ht="15.75" thickBot="1" x14ac:dyDescent="0.3">
      <c r="A146" s="60">
        <v>144</v>
      </c>
      <c r="B146" s="37" t="s">
        <v>153</v>
      </c>
      <c r="C146" s="42" t="s">
        <v>111</v>
      </c>
      <c r="D146" s="37" t="s">
        <v>153</v>
      </c>
      <c r="E146" s="30">
        <v>223</v>
      </c>
      <c r="F146" s="31">
        <v>55</v>
      </c>
      <c r="G146" s="34">
        <v>63</v>
      </c>
      <c r="H146" s="34">
        <v>20</v>
      </c>
      <c r="I146" s="31" t="s">
        <v>991</v>
      </c>
      <c r="J146" s="31"/>
      <c r="K146" s="35" t="s">
        <v>556</v>
      </c>
      <c r="L146" s="35">
        <v>2</v>
      </c>
      <c r="M146" s="59">
        <f t="shared" si="2"/>
        <v>2</v>
      </c>
      <c r="N146" s="35" t="s">
        <v>556</v>
      </c>
      <c r="O146" s="35" t="s">
        <v>557</v>
      </c>
      <c r="P146" s="35" t="s">
        <v>557</v>
      </c>
      <c r="Q146" s="35" t="s">
        <v>915</v>
      </c>
      <c r="R146" s="36" t="s">
        <v>556</v>
      </c>
      <c r="S146" s="35"/>
      <c r="T146" s="35"/>
      <c r="U146" s="35" t="s">
        <v>914</v>
      </c>
      <c r="V146" s="35"/>
      <c r="W146" s="35">
        <v>9</v>
      </c>
      <c r="X146" s="55">
        <v>1961248.41</v>
      </c>
      <c r="Y146" s="35">
        <v>156</v>
      </c>
      <c r="Z146" s="35">
        <v>1619</v>
      </c>
      <c r="AA146" s="53" t="s">
        <v>1240</v>
      </c>
      <c r="AB146" s="64">
        <v>5363096788</v>
      </c>
    </row>
    <row r="147" spans="1:28" ht="15.75" thickBot="1" x14ac:dyDescent="0.3">
      <c r="A147" s="60">
        <v>145</v>
      </c>
      <c r="B147" s="37" t="s">
        <v>154</v>
      </c>
      <c r="C147" s="42" t="s">
        <v>111</v>
      </c>
      <c r="D147" s="37" t="s">
        <v>154</v>
      </c>
      <c r="E147" s="30">
        <v>276</v>
      </c>
      <c r="F147" s="31">
        <v>93</v>
      </c>
      <c r="G147" s="34">
        <v>69.45</v>
      </c>
      <c r="H147" s="34">
        <v>9.4499999999999993</v>
      </c>
      <c r="I147" s="31" t="s">
        <v>990</v>
      </c>
      <c r="J147" s="31">
        <v>200</v>
      </c>
      <c r="K147" s="35" t="s">
        <v>556</v>
      </c>
      <c r="L147" s="35">
        <v>3</v>
      </c>
      <c r="M147" s="59">
        <f t="shared" si="2"/>
        <v>3</v>
      </c>
      <c r="N147" s="35" t="s">
        <v>556</v>
      </c>
      <c r="O147" s="35" t="s">
        <v>557</v>
      </c>
      <c r="P147" s="35" t="s">
        <v>557</v>
      </c>
      <c r="Q147" s="35" t="s">
        <v>915</v>
      </c>
      <c r="R147" s="36" t="s">
        <v>556</v>
      </c>
      <c r="S147" s="35"/>
      <c r="T147" s="35"/>
      <c r="U147" s="35" t="s">
        <v>914</v>
      </c>
      <c r="V147" s="35"/>
      <c r="W147" s="35">
        <v>6</v>
      </c>
      <c r="X147" s="55">
        <v>4780272.75</v>
      </c>
      <c r="Y147" s="35">
        <v>61</v>
      </c>
      <c r="Z147" s="35">
        <v>3607</v>
      </c>
      <c r="AA147" s="53" t="s">
        <v>1241</v>
      </c>
      <c r="AB147" s="68">
        <v>5309005972</v>
      </c>
    </row>
    <row r="148" spans="1:28" ht="15.75" thickBot="1" x14ac:dyDescent="0.3">
      <c r="A148" s="60">
        <v>146</v>
      </c>
      <c r="B148" s="37" t="s">
        <v>155</v>
      </c>
      <c r="C148" s="42" t="s">
        <v>111</v>
      </c>
      <c r="D148" s="37" t="s">
        <v>155</v>
      </c>
      <c r="E148" s="30">
        <v>291</v>
      </c>
      <c r="F148" s="31">
        <v>47</v>
      </c>
      <c r="G148" s="34">
        <v>84</v>
      </c>
      <c r="H148" s="34">
        <v>24</v>
      </c>
      <c r="I148" s="31" t="s">
        <v>991</v>
      </c>
      <c r="J148" s="31"/>
      <c r="K148" s="35" t="s">
        <v>556</v>
      </c>
      <c r="L148" s="35">
        <v>2</v>
      </c>
      <c r="M148" s="59">
        <f t="shared" si="2"/>
        <v>2</v>
      </c>
      <c r="N148" s="35" t="s">
        <v>556</v>
      </c>
      <c r="O148" s="35" t="s">
        <v>557</v>
      </c>
      <c r="P148" s="35" t="s">
        <v>557</v>
      </c>
      <c r="Q148" s="35" t="s">
        <v>915</v>
      </c>
      <c r="R148" s="36" t="s">
        <v>556</v>
      </c>
      <c r="S148" s="35"/>
      <c r="T148" s="35"/>
      <c r="U148" s="35" t="s">
        <v>914</v>
      </c>
      <c r="V148" s="35"/>
      <c r="W148" s="35">
        <v>6</v>
      </c>
      <c r="X148" s="55">
        <v>3417172.68</v>
      </c>
      <c r="Y148" s="35">
        <v>48</v>
      </c>
      <c r="Z148" s="35">
        <v>3406</v>
      </c>
      <c r="AA148" s="53" t="s">
        <v>1242</v>
      </c>
      <c r="AB148" s="68" t="s">
        <v>1243</v>
      </c>
    </row>
    <row r="149" spans="1:28" ht="15.75" thickBot="1" x14ac:dyDescent="0.3">
      <c r="A149" s="60">
        <v>147</v>
      </c>
      <c r="B149" s="37" t="s">
        <v>156</v>
      </c>
      <c r="C149" s="42" t="s">
        <v>111</v>
      </c>
      <c r="D149" s="37" t="s">
        <v>156</v>
      </c>
      <c r="E149" s="30">
        <v>499</v>
      </c>
      <c r="F149" s="31">
        <v>164</v>
      </c>
      <c r="G149" s="34">
        <v>62</v>
      </c>
      <c r="H149" s="34">
        <v>10</v>
      </c>
      <c r="I149" s="31" t="s">
        <v>990</v>
      </c>
      <c r="J149" s="31"/>
      <c r="K149" s="35" t="s">
        <v>556</v>
      </c>
      <c r="L149" s="35">
        <v>5</v>
      </c>
      <c r="M149" s="59">
        <f t="shared" si="2"/>
        <v>5</v>
      </c>
      <c r="N149" s="35" t="s">
        <v>556</v>
      </c>
      <c r="O149" s="35" t="s">
        <v>557</v>
      </c>
      <c r="P149" s="35" t="s">
        <v>557</v>
      </c>
      <c r="Q149" s="35" t="s">
        <v>915</v>
      </c>
      <c r="R149" s="36" t="s">
        <v>556</v>
      </c>
      <c r="S149" s="35"/>
      <c r="T149" s="35"/>
      <c r="U149" s="35" t="s">
        <v>914</v>
      </c>
      <c r="V149" s="35"/>
      <c r="W149" s="35">
        <v>25</v>
      </c>
      <c r="X149" s="55">
        <v>27064800</v>
      </c>
      <c r="Y149" s="35">
        <v>101</v>
      </c>
      <c r="Z149" s="35">
        <v>8632</v>
      </c>
      <c r="AA149" s="53" t="s">
        <v>1244</v>
      </c>
      <c r="AB149" s="68">
        <v>5323773402</v>
      </c>
    </row>
    <row r="150" spans="1:28" ht="15.75" thickBot="1" x14ac:dyDescent="0.3">
      <c r="A150" s="60">
        <v>148</v>
      </c>
      <c r="B150" s="37" t="s">
        <v>158</v>
      </c>
      <c r="C150" s="42" t="s">
        <v>111</v>
      </c>
      <c r="D150" s="37" t="s">
        <v>158</v>
      </c>
      <c r="E150" s="30">
        <v>42</v>
      </c>
      <c r="F150" s="31">
        <v>18</v>
      </c>
      <c r="G150" s="34">
        <v>105</v>
      </c>
      <c r="H150" s="34">
        <v>45</v>
      </c>
      <c r="I150" s="31" t="s">
        <v>991</v>
      </c>
      <c r="J150" s="31"/>
      <c r="K150" s="35" t="s">
        <v>557</v>
      </c>
      <c r="L150" s="35"/>
      <c r="M150" s="59">
        <f t="shared" si="2"/>
        <v>0</v>
      </c>
      <c r="N150" s="35" t="s">
        <v>557</v>
      </c>
      <c r="O150" s="35" t="s">
        <v>557</v>
      </c>
      <c r="P150" s="35" t="s">
        <v>557</v>
      </c>
      <c r="Q150" s="35" t="s">
        <v>915</v>
      </c>
      <c r="R150" s="36" t="s">
        <v>556</v>
      </c>
      <c r="S150" s="35"/>
      <c r="T150" s="35"/>
      <c r="U150" s="35" t="s">
        <v>914</v>
      </c>
      <c r="V150" s="35"/>
      <c r="W150" s="35"/>
      <c r="X150" s="35"/>
      <c r="Y150" s="35">
        <v>46</v>
      </c>
      <c r="Z150" s="35">
        <v>922</v>
      </c>
      <c r="AA150" s="53" t="s">
        <v>1245</v>
      </c>
      <c r="AB150" s="61"/>
    </row>
    <row r="151" spans="1:28" ht="15.75" thickBot="1" x14ac:dyDescent="0.3">
      <c r="A151" s="60">
        <v>149</v>
      </c>
      <c r="B151" s="37" t="s">
        <v>159</v>
      </c>
      <c r="C151" s="42" t="s">
        <v>111</v>
      </c>
      <c r="D151" s="37" t="s">
        <v>159</v>
      </c>
      <c r="E151" s="30">
        <v>335</v>
      </c>
      <c r="F151" s="31">
        <v>80</v>
      </c>
      <c r="G151" s="34">
        <v>84</v>
      </c>
      <c r="H151" s="34">
        <v>24</v>
      </c>
      <c r="I151" s="31" t="s">
        <v>991</v>
      </c>
      <c r="J151" s="31"/>
      <c r="K151" s="35" t="s">
        <v>556</v>
      </c>
      <c r="L151" s="35">
        <v>3</v>
      </c>
      <c r="M151" s="59">
        <f t="shared" si="2"/>
        <v>3</v>
      </c>
      <c r="N151" s="35" t="s">
        <v>556</v>
      </c>
      <c r="O151" s="35" t="s">
        <v>557</v>
      </c>
      <c r="P151" s="35" t="s">
        <v>557</v>
      </c>
      <c r="Q151" s="35" t="s">
        <v>915</v>
      </c>
      <c r="R151" s="36" t="s">
        <v>556</v>
      </c>
      <c r="S151" s="35"/>
      <c r="T151" s="35"/>
      <c r="U151" s="35" t="s">
        <v>914</v>
      </c>
      <c r="V151" s="35"/>
      <c r="W151" s="35">
        <v>5</v>
      </c>
      <c r="X151" s="55">
        <v>5008088.1500000004</v>
      </c>
      <c r="Y151" s="35">
        <v>191</v>
      </c>
      <c r="Z151" s="35">
        <v>5074</v>
      </c>
      <c r="AA151" s="53" t="s">
        <v>1246</v>
      </c>
      <c r="AB151" s="64" t="s">
        <v>1247</v>
      </c>
    </row>
    <row r="152" spans="1:28" ht="15.75" thickBot="1" x14ac:dyDescent="0.3">
      <c r="A152" s="60">
        <v>150</v>
      </c>
      <c r="B152" s="37" t="s">
        <v>160</v>
      </c>
      <c r="C152" s="42" t="s">
        <v>111</v>
      </c>
      <c r="D152" s="37" t="s">
        <v>160</v>
      </c>
      <c r="E152" s="30">
        <v>572</v>
      </c>
      <c r="F152" s="31">
        <v>182</v>
      </c>
      <c r="G152" s="34">
        <v>79</v>
      </c>
      <c r="H152" s="34">
        <v>19</v>
      </c>
      <c r="I152" s="31" t="s">
        <v>990</v>
      </c>
      <c r="J152" s="31"/>
      <c r="K152" s="35" t="s">
        <v>556</v>
      </c>
      <c r="L152" s="35">
        <v>4</v>
      </c>
      <c r="M152" s="59">
        <f t="shared" si="2"/>
        <v>4</v>
      </c>
      <c r="N152" s="35" t="s">
        <v>556</v>
      </c>
      <c r="O152" s="35" t="s">
        <v>557</v>
      </c>
      <c r="P152" s="35" t="s">
        <v>556</v>
      </c>
      <c r="Q152" s="35" t="s">
        <v>915</v>
      </c>
      <c r="R152" s="36" t="s">
        <v>556</v>
      </c>
      <c r="S152" s="35"/>
      <c r="T152" s="35"/>
      <c r="U152" s="35" t="s">
        <v>914</v>
      </c>
      <c r="V152" s="35"/>
      <c r="W152" s="35">
        <v>9</v>
      </c>
      <c r="X152" s="55">
        <v>5495447.9800000004</v>
      </c>
      <c r="Y152" s="35">
        <v>280</v>
      </c>
      <c r="Z152" s="35">
        <v>6836</v>
      </c>
      <c r="AA152" s="53" t="s">
        <v>1248</v>
      </c>
      <c r="AB152" s="64">
        <v>5326616649</v>
      </c>
    </row>
    <row r="153" spans="1:28" ht="27.75" thickBot="1" x14ac:dyDescent="0.3">
      <c r="A153" s="60">
        <v>151</v>
      </c>
      <c r="B153" s="37" t="s">
        <v>161</v>
      </c>
      <c r="C153" s="42" t="s">
        <v>111</v>
      </c>
      <c r="D153" s="37" t="s">
        <v>161</v>
      </c>
      <c r="E153" s="30">
        <v>48</v>
      </c>
      <c r="F153" s="31">
        <v>29</v>
      </c>
      <c r="G153" s="34">
        <v>86</v>
      </c>
      <c r="H153" s="34">
        <v>26</v>
      </c>
      <c r="I153" s="31" t="s">
        <v>991</v>
      </c>
      <c r="J153" s="31"/>
      <c r="K153" s="35" t="s">
        <v>556</v>
      </c>
      <c r="L153" s="35">
        <v>0</v>
      </c>
      <c r="M153" s="59">
        <f t="shared" si="2"/>
        <v>0</v>
      </c>
      <c r="N153" s="35" t="s">
        <v>556</v>
      </c>
      <c r="O153" s="35" t="s">
        <v>557</v>
      </c>
      <c r="P153" s="35" t="s">
        <v>557</v>
      </c>
      <c r="Q153" s="35" t="s">
        <v>915</v>
      </c>
      <c r="R153" s="36" t="s">
        <v>556</v>
      </c>
      <c r="S153" s="35"/>
      <c r="T153" s="35"/>
      <c r="U153" s="35" t="s">
        <v>914</v>
      </c>
      <c r="V153" s="35"/>
      <c r="W153" s="35">
        <v>6</v>
      </c>
      <c r="X153" s="55">
        <v>1292217.47</v>
      </c>
      <c r="Y153" s="35">
        <v>98</v>
      </c>
      <c r="Z153" s="35">
        <v>344</v>
      </c>
      <c r="AA153" s="53" t="s">
        <v>1249</v>
      </c>
      <c r="AB153" s="68" t="s">
        <v>1250</v>
      </c>
    </row>
    <row r="154" spans="1:28" ht="15.75" thickBot="1" x14ac:dyDescent="0.3">
      <c r="A154" s="60">
        <v>152</v>
      </c>
      <c r="B154" s="37" t="s">
        <v>162</v>
      </c>
      <c r="C154" s="42" t="s">
        <v>111</v>
      </c>
      <c r="D154" s="37" t="s">
        <v>162</v>
      </c>
      <c r="E154" s="30">
        <v>787</v>
      </c>
      <c r="F154" s="31">
        <v>187</v>
      </c>
      <c r="G154" s="34">
        <v>68</v>
      </c>
      <c r="H154" s="34">
        <v>8</v>
      </c>
      <c r="I154" s="31" t="s">
        <v>991</v>
      </c>
      <c r="J154" s="31"/>
      <c r="K154" s="35" t="s">
        <v>556</v>
      </c>
      <c r="L154" s="35">
        <v>5</v>
      </c>
      <c r="M154" s="59">
        <f t="shared" si="2"/>
        <v>5</v>
      </c>
      <c r="N154" s="35" t="s">
        <v>556</v>
      </c>
      <c r="O154" s="35" t="s">
        <v>557</v>
      </c>
      <c r="P154" s="35" t="s">
        <v>556</v>
      </c>
      <c r="Q154" s="35" t="s">
        <v>915</v>
      </c>
      <c r="R154" s="36" t="s">
        <v>556</v>
      </c>
      <c r="S154" s="35"/>
      <c r="T154" s="35"/>
      <c r="U154" s="35" t="s">
        <v>914</v>
      </c>
      <c r="V154" s="35"/>
      <c r="W154" s="35">
        <v>10</v>
      </c>
      <c r="X154" s="55">
        <v>7917750.8899999997</v>
      </c>
      <c r="Y154" s="35">
        <v>315</v>
      </c>
      <c r="Z154" s="35">
        <v>4338</v>
      </c>
      <c r="AA154" s="53" t="s">
        <v>1251</v>
      </c>
      <c r="AB154" s="64">
        <v>5363298251</v>
      </c>
    </row>
    <row r="155" spans="1:28" ht="15.75" thickBot="1" x14ac:dyDescent="0.3">
      <c r="A155" s="60">
        <v>153</v>
      </c>
      <c r="B155" s="37" t="s">
        <v>163</v>
      </c>
      <c r="C155" s="42" t="s">
        <v>111</v>
      </c>
      <c r="D155" s="37" t="s">
        <v>163</v>
      </c>
      <c r="E155" s="30">
        <v>902</v>
      </c>
      <c r="F155" s="31">
        <v>147</v>
      </c>
      <c r="G155" s="34">
        <v>68.75</v>
      </c>
      <c r="H155" s="34">
        <v>8.75</v>
      </c>
      <c r="I155" s="31" t="s">
        <v>990</v>
      </c>
      <c r="J155" s="31">
        <v>296</v>
      </c>
      <c r="K155" s="35" t="s">
        <v>556</v>
      </c>
      <c r="L155" s="35">
        <v>10</v>
      </c>
      <c r="M155" s="59">
        <f t="shared" si="2"/>
        <v>10</v>
      </c>
      <c r="N155" s="35" t="s">
        <v>556</v>
      </c>
      <c r="O155" s="35" t="s">
        <v>557</v>
      </c>
      <c r="P155" s="35" t="s">
        <v>557</v>
      </c>
      <c r="Q155" s="35" t="s">
        <v>915</v>
      </c>
      <c r="R155" s="36" t="s">
        <v>556</v>
      </c>
      <c r="S155" s="35"/>
      <c r="T155" s="35"/>
      <c r="U155" s="35" t="s">
        <v>914</v>
      </c>
      <c r="V155" s="35"/>
      <c r="W155" s="35">
        <v>7</v>
      </c>
      <c r="X155" s="55">
        <v>11913281.73</v>
      </c>
      <c r="Y155" s="35">
        <v>220</v>
      </c>
      <c r="Z155" s="35">
        <v>11056</v>
      </c>
      <c r="AA155" s="53" t="s">
        <v>1252</v>
      </c>
      <c r="AB155" s="68">
        <v>5393015037</v>
      </c>
    </row>
    <row r="156" spans="1:28" ht="15.75" thickBot="1" x14ac:dyDescent="0.3">
      <c r="A156" s="60">
        <v>154</v>
      </c>
      <c r="B156" s="37" t="s">
        <v>164</v>
      </c>
      <c r="C156" s="42" t="s">
        <v>111</v>
      </c>
      <c r="D156" s="37" t="s">
        <v>164</v>
      </c>
      <c r="E156" s="30">
        <v>524</v>
      </c>
      <c r="F156" s="31">
        <v>112</v>
      </c>
      <c r="G156" s="34">
        <v>66</v>
      </c>
      <c r="H156" s="34">
        <v>6</v>
      </c>
      <c r="I156" s="31" t="s">
        <v>990</v>
      </c>
      <c r="J156" s="31"/>
      <c r="K156" s="35" t="s">
        <v>556</v>
      </c>
      <c r="L156" s="35">
        <v>6</v>
      </c>
      <c r="M156" s="59">
        <f t="shared" si="2"/>
        <v>6</v>
      </c>
      <c r="N156" s="35" t="s">
        <v>556</v>
      </c>
      <c r="O156" s="35" t="s">
        <v>557</v>
      </c>
      <c r="P156" s="35" t="s">
        <v>557</v>
      </c>
      <c r="Q156" s="35" t="s">
        <v>915</v>
      </c>
      <c r="R156" s="36" t="s">
        <v>556</v>
      </c>
      <c r="S156" s="35"/>
      <c r="T156" s="35"/>
      <c r="U156" s="35" t="s">
        <v>914</v>
      </c>
      <c r="V156" s="35"/>
      <c r="W156" s="35">
        <v>5</v>
      </c>
      <c r="X156" s="55">
        <v>504613.85</v>
      </c>
      <c r="Y156" s="35">
        <v>840</v>
      </c>
      <c r="Z156" s="35">
        <v>1829</v>
      </c>
      <c r="AA156" s="53" t="s">
        <v>1253</v>
      </c>
      <c r="AB156" s="64" t="s">
        <v>1254</v>
      </c>
    </row>
    <row r="157" spans="1:28" ht="15.75" thickBot="1" x14ac:dyDescent="0.3">
      <c r="A157" s="60">
        <v>155</v>
      </c>
      <c r="B157" s="37" t="s">
        <v>753</v>
      </c>
      <c r="C157" s="42" t="s">
        <v>111</v>
      </c>
      <c r="D157" s="37" t="s">
        <v>753</v>
      </c>
      <c r="E157" s="30">
        <v>484</v>
      </c>
      <c r="F157" s="31">
        <v>117</v>
      </c>
      <c r="G157" s="34">
        <v>64.400000000000006</v>
      </c>
      <c r="H157" s="34">
        <v>18.399999999999999</v>
      </c>
      <c r="I157" s="31" t="s">
        <v>990</v>
      </c>
      <c r="J157" s="31">
        <v>192</v>
      </c>
      <c r="K157" s="35" t="s">
        <v>556</v>
      </c>
      <c r="L157" s="35">
        <v>5</v>
      </c>
      <c r="M157" s="59">
        <f t="shared" si="2"/>
        <v>5</v>
      </c>
      <c r="N157" s="35" t="s">
        <v>556</v>
      </c>
      <c r="O157" s="35" t="s">
        <v>556</v>
      </c>
      <c r="P157" s="35" t="s">
        <v>556</v>
      </c>
      <c r="Q157" s="35" t="s">
        <v>915</v>
      </c>
      <c r="R157" s="36" t="s">
        <v>556</v>
      </c>
      <c r="S157" s="35"/>
      <c r="T157" s="35"/>
      <c r="U157" s="35" t="s">
        <v>914</v>
      </c>
      <c r="V157" s="35"/>
      <c r="W157" s="35">
        <v>83</v>
      </c>
      <c r="X157" s="55">
        <v>4406506.76</v>
      </c>
      <c r="Y157" s="35">
        <v>529</v>
      </c>
      <c r="Z157" s="35">
        <v>2783</v>
      </c>
      <c r="AA157" s="53" t="s">
        <v>1255</v>
      </c>
      <c r="AB157" s="61"/>
    </row>
    <row r="158" spans="1:28" ht="27.75" thickBot="1" x14ac:dyDescent="0.3">
      <c r="A158" s="60">
        <v>156</v>
      </c>
      <c r="B158" s="37" t="s">
        <v>166</v>
      </c>
      <c r="C158" s="42" t="s">
        <v>111</v>
      </c>
      <c r="D158" s="37" t="s">
        <v>166</v>
      </c>
      <c r="E158" s="30">
        <v>1273</v>
      </c>
      <c r="F158" s="31">
        <v>284</v>
      </c>
      <c r="G158" s="34">
        <v>71</v>
      </c>
      <c r="H158" s="34">
        <v>11</v>
      </c>
      <c r="I158" s="31" t="s">
        <v>990</v>
      </c>
      <c r="J158" s="31">
        <v>392</v>
      </c>
      <c r="K158" s="35" t="s">
        <v>556</v>
      </c>
      <c r="L158" s="35">
        <v>9</v>
      </c>
      <c r="M158" s="59">
        <f t="shared" si="2"/>
        <v>9</v>
      </c>
      <c r="N158" s="35" t="s">
        <v>556</v>
      </c>
      <c r="O158" s="35" t="s">
        <v>556</v>
      </c>
      <c r="P158" s="35" t="s">
        <v>556</v>
      </c>
      <c r="Q158" s="35" t="s">
        <v>915</v>
      </c>
      <c r="R158" s="36" t="s">
        <v>556</v>
      </c>
      <c r="S158" s="35"/>
      <c r="T158" s="35"/>
      <c r="U158" s="35" t="s">
        <v>914</v>
      </c>
      <c r="V158" s="35"/>
      <c r="W158" s="35">
        <v>9</v>
      </c>
      <c r="X158" s="55">
        <v>12637988.130000001</v>
      </c>
      <c r="Y158" s="35">
        <v>222</v>
      </c>
      <c r="Z158" s="35">
        <v>9517</v>
      </c>
      <c r="AA158" s="53" t="s">
        <v>1256</v>
      </c>
      <c r="AB158" s="68" t="s">
        <v>1257</v>
      </c>
    </row>
    <row r="159" spans="1:28" ht="15.75" thickBot="1" x14ac:dyDescent="0.3">
      <c r="A159" s="60">
        <v>157</v>
      </c>
      <c r="B159" s="37" t="s">
        <v>167</v>
      </c>
      <c r="C159" s="42" t="s">
        <v>111</v>
      </c>
      <c r="D159" s="37" t="s">
        <v>167</v>
      </c>
      <c r="E159" s="30">
        <v>34</v>
      </c>
      <c r="F159" s="31">
        <v>18</v>
      </c>
      <c r="G159" s="34">
        <v>63</v>
      </c>
      <c r="H159" s="34">
        <v>17</v>
      </c>
      <c r="I159" s="31" t="s">
        <v>991</v>
      </c>
      <c r="J159" s="31"/>
      <c r="K159" s="35" t="s">
        <v>556</v>
      </c>
      <c r="L159" s="35"/>
      <c r="M159" s="59">
        <f t="shared" si="2"/>
        <v>0</v>
      </c>
      <c r="N159" s="35" t="s">
        <v>556</v>
      </c>
      <c r="O159" s="35" t="s">
        <v>557</v>
      </c>
      <c r="P159" s="35" t="s">
        <v>556</v>
      </c>
      <c r="Q159" s="35" t="s">
        <v>916</v>
      </c>
      <c r="R159" s="36" t="s">
        <v>557</v>
      </c>
      <c r="S159" s="35"/>
      <c r="T159" s="35"/>
      <c r="U159" s="35" t="s">
        <v>914</v>
      </c>
      <c r="V159" s="35"/>
      <c r="W159" s="35">
        <v>6</v>
      </c>
      <c r="X159" s="55">
        <v>1667627.33</v>
      </c>
      <c r="Y159" s="35">
        <v>224</v>
      </c>
      <c r="Z159" s="35">
        <v>1608</v>
      </c>
      <c r="AA159" s="53" t="s">
        <v>1258</v>
      </c>
      <c r="AB159" s="64">
        <v>5317228190</v>
      </c>
    </row>
    <row r="160" spans="1:28" ht="15.75" thickBot="1" x14ac:dyDescent="0.3">
      <c r="A160" s="60">
        <v>158</v>
      </c>
      <c r="B160" s="37" t="s">
        <v>168</v>
      </c>
      <c r="C160" s="42" t="s">
        <v>111</v>
      </c>
      <c r="D160" s="37" t="s">
        <v>168</v>
      </c>
      <c r="E160" s="30">
        <v>441</v>
      </c>
      <c r="F160" s="31">
        <v>144</v>
      </c>
      <c r="G160" s="34">
        <v>80.8</v>
      </c>
      <c r="H160" s="34">
        <v>20.8</v>
      </c>
      <c r="I160" s="31" t="s">
        <v>991</v>
      </c>
      <c r="J160" s="31">
        <v>192</v>
      </c>
      <c r="K160" s="35" t="s">
        <v>556</v>
      </c>
      <c r="L160" s="35">
        <v>2</v>
      </c>
      <c r="M160" s="59">
        <f t="shared" si="2"/>
        <v>2</v>
      </c>
      <c r="N160" s="35" t="s">
        <v>556</v>
      </c>
      <c r="O160" s="35" t="s">
        <v>557</v>
      </c>
      <c r="P160" s="35" t="s">
        <v>557</v>
      </c>
      <c r="Q160" s="35" t="s">
        <v>915</v>
      </c>
      <c r="R160" s="36" t="s">
        <v>556</v>
      </c>
      <c r="S160" s="35"/>
      <c r="T160" s="35"/>
      <c r="U160" s="35" t="s">
        <v>914</v>
      </c>
      <c r="V160" s="35"/>
      <c r="W160" s="35">
        <v>17</v>
      </c>
      <c r="X160" s="55">
        <v>20822375.09</v>
      </c>
      <c r="Y160" s="35">
        <v>68</v>
      </c>
      <c r="Z160" s="35">
        <v>4664</v>
      </c>
      <c r="AA160" s="53" t="s">
        <v>1259</v>
      </c>
      <c r="AB160" s="68">
        <v>5306907861</v>
      </c>
    </row>
    <row r="161" spans="1:28" ht="15.75" thickBot="1" x14ac:dyDescent="0.3">
      <c r="A161" s="60">
        <v>159</v>
      </c>
      <c r="B161" s="37" t="s">
        <v>169</v>
      </c>
      <c r="C161" s="42" t="s">
        <v>111</v>
      </c>
      <c r="D161" s="37" t="s">
        <v>169</v>
      </c>
      <c r="E161" s="30">
        <v>655</v>
      </c>
      <c r="F161" s="31">
        <v>164</v>
      </c>
      <c r="G161" s="34">
        <v>66</v>
      </c>
      <c r="H161" s="34">
        <v>6</v>
      </c>
      <c r="I161" s="31" t="s">
        <v>990</v>
      </c>
      <c r="J161" s="31"/>
      <c r="K161" s="35" t="s">
        <v>556</v>
      </c>
      <c r="L161" s="35">
        <v>11</v>
      </c>
      <c r="M161" s="59">
        <f t="shared" si="2"/>
        <v>11</v>
      </c>
      <c r="N161" s="35" t="s">
        <v>556</v>
      </c>
      <c r="O161" s="35" t="s">
        <v>556</v>
      </c>
      <c r="P161" s="35" t="s">
        <v>556</v>
      </c>
      <c r="Q161" s="35" t="s">
        <v>915</v>
      </c>
      <c r="R161" s="36" t="s">
        <v>556</v>
      </c>
      <c r="S161" s="35"/>
      <c r="T161" s="35"/>
      <c r="U161" s="35" t="s">
        <v>914</v>
      </c>
      <c r="V161" s="35"/>
      <c r="W161" s="35">
        <v>23</v>
      </c>
      <c r="X161" s="55">
        <v>10433625</v>
      </c>
      <c r="Y161" s="35">
        <v>124</v>
      </c>
      <c r="Z161" s="35">
        <v>6381</v>
      </c>
      <c r="AA161" s="53" t="s">
        <v>1260</v>
      </c>
      <c r="AB161" s="64" t="s">
        <v>1261</v>
      </c>
    </row>
    <row r="162" spans="1:28" ht="15.75" thickBot="1" x14ac:dyDescent="0.3">
      <c r="A162" s="60">
        <v>160</v>
      </c>
      <c r="B162" s="37" t="s">
        <v>170</v>
      </c>
      <c r="C162" s="42" t="s">
        <v>111</v>
      </c>
      <c r="D162" s="37" t="s">
        <v>170</v>
      </c>
      <c r="E162" s="30">
        <v>333</v>
      </c>
      <c r="F162" s="31">
        <v>76</v>
      </c>
      <c r="G162" s="34">
        <v>62</v>
      </c>
      <c r="H162" s="34">
        <v>6</v>
      </c>
      <c r="I162" s="31" t="s">
        <v>990</v>
      </c>
      <c r="J162" s="31">
        <v>192</v>
      </c>
      <c r="K162" s="35" t="s">
        <v>556</v>
      </c>
      <c r="L162" s="35">
        <v>2</v>
      </c>
      <c r="M162" s="59">
        <f t="shared" si="2"/>
        <v>2</v>
      </c>
      <c r="N162" s="35" t="s">
        <v>556</v>
      </c>
      <c r="O162" s="35" t="s">
        <v>557</v>
      </c>
      <c r="P162" s="35" t="s">
        <v>556</v>
      </c>
      <c r="Q162" s="35" t="s">
        <v>915</v>
      </c>
      <c r="R162" s="36" t="s">
        <v>556</v>
      </c>
      <c r="S162" s="35"/>
      <c r="T162" s="35"/>
      <c r="U162" s="35" t="s">
        <v>914</v>
      </c>
      <c r="V162" s="35"/>
      <c r="W162" s="35">
        <v>8</v>
      </c>
      <c r="X162" s="55">
        <v>6429678</v>
      </c>
      <c r="Y162" s="35">
        <v>51</v>
      </c>
      <c r="Z162" s="35">
        <v>3198</v>
      </c>
      <c r="AA162" s="53" t="s">
        <v>1262</v>
      </c>
      <c r="AB162" s="64">
        <v>5352418907</v>
      </c>
    </row>
    <row r="163" spans="1:28" ht="15.75" thickBot="1" x14ac:dyDescent="0.3">
      <c r="A163" s="60">
        <v>161</v>
      </c>
      <c r="B163" s="37" t="s">
        <v>157</v>
      </c>
      <c r="C163" s="42" t="s">
        <v>111</v>
      </c>
      <c r="D163" s="37" t="s">
        <v>157</v>
      </c>
      <c r="E163" s="30">
        <v>42</v>
      </c>
      <c r="F163" s="31">
        <v>26</v>
      </c>
      <c r="G163" s="34">
        <v>66</v>
      </c>
      <c r="H163" s="34">
        <v>6</v>
      </c>
      <c r="I163" s="31" t="s">
        <v>991</v>
      </c>
      <c r="J163" s="31"/>
      <c r="K163" s="35" t="s">
        <v>556</v>
      </c>
      <c r="L163" s="53"/>
      <c r="M163" s="59">
        <f t="shared" si="2"/>
        <v>0</v>
      </c>
      <c r="N163" s="35" t="s">
        <v>556</v>
      </c>
      <c r="O163" s="35" t="s">
        <v>557</v>
      </c>
      <c r="P163" s="35" t="s">
        <v>557</v>
      </c>
      <c r="Q163" s="35" t="s">
        <v>915</v>
      </c>
      <c r="R163" s="36" t="s">
        <v>556</v>
      </c>
      <c r="S163" s="35"/>
      <c r="T163" s="35"/>
      <c r="U163" s="35" t="s">
        <v>914</v>
      </c>
      <c r="V163" s="35"/>
      <c r="W163" s="53">
        <v>21</v>
      </c>
      <c r="X163" s="56">
        <v>3882750</v>
      </c>
      <c r="Y163" s="53">
        <v>5</v>
      </c>
      <c r="Z163" s="53">
        <v>1575</v>
      </c>
      <c r="AA163" s="53" t="s">
        <v>1263</v>
      </c>
      <c r="AB163" s="68" t="s">
        <v>1264</v>
      </c>
    </row>
    <row r="164" spans="1:28" ht="15.75" thickBot="1" x14ac:dyDescent="0.3">
      <c r="A164" s="60">
        <v>162</v>
      </c>
      <c r="B164" s="37" t="s">
        <v>171</v>
      </c>
      <c r="C164" s="42" t="s">
        <v>111</v>
      </c>
      <c r="D164" s="37" t="s">
        <v>171</v>
      </c>
      <c r="E164" s="30">
        <v>90</v>
      </c>
      <c r="F164" s="31">
        <v>24</v>
      </c>
      <c r="G164" s="34">
        <v>78</v>
      </c>
      <c r="H164" s="34">
        <v>18</v>
      </c>
      <c r="I164" s="31" t="s">
        <v>991</v>
      </c>
      <c r="J164" s="31"/>
      <c r="K164" s="35" t="s">
        <v>556</v>
      </c>
      <c r="L164" s="35">
        <v>1</v>
      </c>
      <c r="M164" s="59">
        <f t="shared" si="2"/>
        <v>1</v>
      </c>
      <c r="N164" s="35" t="s">
        <v>556</v>
      </c>
      <c r="O164" s="35" t="s">
        <v>557</v>
      </c>
      <c r="P164" s="35" t="s">
        <v>557</v>
      </c>
      <c r="Q164" s="35" t="s">
        <v>915</v>
      </c>
      <c r="R164" s="36" t="s">
        <v>556</v>
      </c>
      <c r="S164" s="35"/>
      <c r="T164" s="35"/>
      <c r="U164" s="35" t="s">
        <v>914</v>
      </c>
      <c r="V164" s="35"/>
      <c r="W164" s="35">
        <v>3</v>
      </c>
      <c r="X164" s="55">
        <v>2124597.73</v>
      </c>
      <c r="Y164" s="35">
        <v>64</v>
      </c>
      <c r="Z164" s="35">
        <v>1015</v>
      </c>
      <c r="AA164" s="53" t="s">
        <v>1265</v>
      </c>
      <c r="AB164" s="68">
        <v>5308716099</v>
      </c>
    </row>
    <row r="165" spans="1:28" ht="15.75" thickBot="1" x14ac:dyDescent="0.3">
      <c r="A165" s="60">
        <v>163</v>
      </c>
      <c r="B165" s="37" t="s">
        <v>172</v>
      </c>
      <c r="C165" s="42" t="s">
        <v>111</v>
      </c>
      <c r="D165" s="37" t="s">
        <v>172</v>
      </c>
      <c r="E165" s="30">
        <v>307</v>
      </c>
      <c r="F165" s="31">
        <v>123</v>
      </c>
      <c r="G165" s="34">
        <v>89.8</v>
      </c>
      <c r="H165" s="34">
        <v>19.8</v>
      </c>
      <c r="I165" s="31" t="s">
        <v>991</v>
      </c>
      <c r="J165" s="31">
        <v>192</v>
      </c>
      <c r="K165" s="35" t="s">
        <v>556</v>
      </c>
      <c r="L165" s="35">
        <v>2</v>
      </c>
      <c r="M165" s="59">
        <f t="shared" si="2"/>
        <v>2</v>
      </c>
      <c r="N165" s="35" t="s">
        <v>556</v>
      </c>
      <c r="O165" s="35" t="s">
        <v>557</v>
      </c>
      <c r="P165" s="35" t="s">
        <v>557</v>
      </c>
      <c r="Q165" s="35" t="s">
        <v>915</v>
      </c>
      <c r="R165" s="36" t="s">
        <v>556</v>
      </c>
      <c r="S165" s="35"/>
      <c r="T165" s="35"/>
      <c r="U165" s="35" t="s">
        <v>914</v>
      </c>
      <c r="V165" s="35"/>
      <c r="W165" s="35">
        <v>6</v>
      </c>
      <c r="X165" s="55">
        <v>2804561.74</v>
      </c>
      <c r="Y165" s="35">
        <v>197</v>
      </c>
      <c r="Z165" s="35">
        <v>8587</v>
      </c>
      <c r="AA165" s="53" t="s">
        <v>1266</v>
      </c>
      <c r="AB165" s="64">
        <v>5465114409</v>
      </c>
    </row>
    <row r="166" spans="1:28" ht="15.75" thickBot="1" x14ac:dyDescent="0.3">
      <c r="A166" s="60">
        <v>164</v>
      </c>
      <c r="B166" s="37" t="s">
        <v>173</v>
      </c>
      <c r="C166" s="42" t="s">
        <v>111</v>
      </c>
      <c r="D166" s="37" t="s">
        <v>173</v>
      </c>
      <c r="E166" s="30">
        <v>126</v>
      </c>
      <c r="F166" s="31">
        <v>31</v>
      </c>
      <c r="G166" s="34">
        <v>70</v>
      </c>
      <c r="H166" s="34">
        <v>20</v>
      </c>
      <c r="I166" s="31" t="s">
        <v>991</v>
      </c>
      <c r="J166" s="31">
        <v>200</v>
      </c>
      <c r="K166" s="35" t="s">
        <v>556</v>
      </c>
      <c r="L166" s="35">
        <v>2</v>
      </c>
      <c r="M166" s="59">
        <f t="shared" si="2"/>
        <v>2</v>
      </c>
      <c r="N166" s="35" t="s">
        <v>556</v>
      </c>
      <c r="O166" s="35" t="s">
        <v>557</v>
      </c>
      <c r="P166" s="35" t="s">
        <v>557</v>
      </c>
      <c r="Q166" s="35" t="s">
        <v>915</v>
      </c>
      <c r="R166" s="36" t="s">
        <v>556</v>
      </c>
      <c r="S166" s="35"/>
      <c r="T166" s="35"/>
      <c r="U166" s="35" t="s">
        <v>914</v>
      </c>
      <c r="V166" s="35"/>
      <c r="W166" s="35">
        <v>12</v>
      </c>
      <c r="X166" s="55">
        <v>2557217.2999999998</v>
      </c>
      <c r="Y166" s="35">
        <v>45</v>
      </c>
      <c r="Z166" s="35">
        <v>1607</v>
      </c>
      <c r="AA166" s="53" t="s">
        <v>1267</v>
      </c>
      <c r="AB166" s="68" t="s">
        <v>1268</v>
      </c>
    </row>
    <row r="167" spans="1:28" ht="15.75" thickBot="1" x14ac:dyDescent="0.3">
      <c r="A167" s="60">
        <v>165</v>
      </c>
      <c r="B167" s="37" t="s">
        <v>174</v>
      </c>
      <c r="C167" s="42" t="s">
        <v>111</v>
      </c>
      <c r="D167" s="37" t="s">
        <v>174</v>
      </c>
      <c r="E167" s="30">
        <v>113</v>
      </c>
      <c r="F167" s="31">
        <v>58</v>
      </c>
      <c r="G167" s="34">
        <v>59</v>
      </c>
      <c r="H167" s="34">
        <v>13</v>
      </c>
      <c r="I167" s="31" t="s">
        <v>991</v>
      </c>
      <c r="J167" s="31">
        <v>200</v>
      </c>
      <c r="K167" s="35" t="s">
        <v>556</v>
      </c>
      <c r="L167" s="35">
        <v>2</v>
      </c>
      <c r="M167" s="59">
        <f t="shared" si="2"/>
        <v>2</v>
      </c>
      <c r="N167" s="35" t="s">
        <v>556</v>
      </c>
      <c r="O167" s="35" t="s">
        <v>557</v>
      </c>
      <c r="P167" s="35" t="s">
        <v>557</v>
      </c>
      <c r="Q167" s="35" t="s">
        <v>915</v>
      </c>
      <c r="R167" s="36" t="s">
        <v>556</v>
      </c>
      <c r="S167" s="35"/>
      <c r="T167" s="35"/>
      <c r="U167" s="35" t="s">
        <v>914</v>
      </c>
      <c r="V167" s="35"/>
      <c r="W167" s="35">
        <v>4</v>
      </c>
      <c r="X167" s="55">
        <v>5047900</v>
      </c>
      <c r="Y167" s="35">
        <v>2</v>
      </c>
      <c r="Z167" s="35">
        <v>1923</v>
      </c>
      <c r="AA167" s="53" t="s">
        <v>1269</v>
      </c>
      <c r="AB167" s="68">
        <v>5326106801</v>
      </c>
    </row>
    <row r="168" spans="1:28" ht="15.75" thickBot="1" x14ac:dyDescent="0.3">
      <c r="A168" s="60">
        <v>166</v>
      </c>
      <c r="B168" s="37" t="s">
        <v>175</v>
      </c>
      <c r="C168" s="42" t="s">
        <v>111</v>
      </c>
      <c r="D168" s="37" t="s">
        <v>175</v>
      </c>
      <c r="E168" s="30">
        <v>778</v>
      </c>
      <c r="F168" s="31">
        <v>157</v>
      </c>
      <c r="G168" s="34">
        <v>74</v>
      </c>
      <c r="H168" s="34">
        <v>14</v>
      </c>
      <c r="I168" s="31" t="s">
        <v>990</v>
      </c>
      <c r="J168" s="31">
        <v>176</v>
      </c>
      <c r="K168" s="35" t="s">
        <v>556</v>
      </c>
      <c r="L168" s="35">
        <v>7</v>
      </c>
      <c r="M168" s="59">
        <f t="shared" si="2"/>
        <v>7</v>
      </c>
      <c r="N168" s="35" t="s">
        <v>556</v>
      </c>
      <c r="O168" s="35" t="s">
        <v>557</v>
      </c>
      <c r="P168" s="35" t="s">
        <v>556</v>
      </c>
      <c r="Q168" s="35" t="s">
        <v>915</v>
      </c>
      <c r="R168" s="36" t="s">
        <v>556</v>
      </c>
      <c r="S168" s="35"/>
      <c r="T168" s="35"/>
      <c r="U168" s="35" t="s">
        <v>914</v>
      </c>
      <c r="V168" s="35"/>
      <c r="W168" s="35">
        <v>6</v>
      </c>
      <c r="X168" s="55">
        <v>11971845.09</v>
      </c>
      <c r="Y168" s="35">
        <v>107</v>
      </c>
      <c r="Z168" s="35">
        <v>9452</v>
      </c>
      <c r="AA168" s="53" t="s">
        <v>1270</v>
      </c>
      <c r="AB168" s="68">
        <v>5347133514</v>
      </c>
    </row>
    <row r="169" spans="1:28" ht="15.75" thickBot="1" x14ac:dyDescent="0.3">
      <c r="A169" s="60">
        <v>167</v>
      </c>
      <c r="B169" s="37" t="s">
        <v>176</v>
      </c>
      <c r="C169" s="42" t="s">
        <v>111</v>
      </c>
      <c r="D169" s="37" t="s">
        <v>176</v>
      </c>
      <c r="E169" s="30">
        <v>84</v>
      </c>
      <c r="F169" s="31">
        <v>63</v>
      </c>
      <c r="G169" s="34">
        <v>73</v>
      </c>
      <c r="H169" s="34">
        <v>13</v>
      </c>
      <c r="I169" s="31" t="s">
        <v>991</v>
      </c>
      <c r="J169" s="31">
        <v>192</v>
      </c>
      <c r="K169" s="35" t="s">
        <v>556</v>
      </c>
      <c r="L169" s="35"/>
      <c r="M169" s="59">
        <f t="shared" si="2"/>
        <v>0</v>
      </c>
      <c r="N169" s="35" t="s">
        <v>556</v>
      </c>
      <c r="O169" s="35" t="s">
        <v>557</v>
      </c>
      <c r="P169" s="35" t="s">
        <v>556</v>
      </c>
      <c r="Q169" s="35" t="s">
        <v>915</v>
      </c>
      <c r="R169" s="36" t="s">
        <v>556</v>
      </c>
      <c r="S169" s="35"/>
      <c r="T169" s="35"/>
      <c r="U169" s="35" t="s">
        <v>914</v>
      </c>
      <c r="V169" s="35"/>
      <c r="W169" s="35">
        <v>16</v>
      </c>
      <c r="X169" s="55">
        <v>14414338.199999999</v>
      </c>
      <c r="Y169" s="35">
        <v>150</v>
      </c>
      <c r="Z169" s="35">
        <v>7229</v>
      </c>
      <c r="AA169" s="53" t="s">
        <v>1271</v>
      </c>
      <c r="AB169" s="68">
        <v>5335274836</v>
      </c>
    </row>
    <row r="170" spans="1:28" ht="15.75" thickBot="1" x14ac:dyDescent="0.3">
      <c r="A170" s="60">
        <v>168</v>
      </c>
      <c r="B170" s="37" t="s">
        <v>177</v>
      </c>
      <c r="C170" s="42" t="s">
        <v>111</v>
      </c>
      <c r="D170" s="37" t="s">
        <v>177</v>
      </c>
      <c r="E170" s="30">
        <v>143</v>
      </c>
      <c r="F170" s="31">
        <v>45</v>
      </c>
      <c r="G170" s="34">
        <v>88</v>
      </c>
      <c r="H170" s="34">
        <v>28</v>
      </c>
      <c r="I170" s="31" t="s">
        <v>991</v>
      </c>
      <c r="J170" s="31"/>
      <c r="K170" s="35" t="s">
        <v>556</v>
      </c>
      <c r="L170" s="35">
        <v>2</v>
      </c>
      <c r="M170" s="59">
        <f t="shared" si="2"/>
        <v>2</v>
      </c>
      <c r="N170" s="35" t="s">
        <v>556</v>
      </c>
      <c r="O170" s="35" t="s">
        <v>557</v>
      </c>
      <c r="P170" s="35" t="s">
        <v>556</v>
      </c>
      <c r="Q170" s="35" t="s">
        <v>915</v>
      </c>
      <c r="R170" s="36" t="s">
        <v>556</v>
      </c>
      <c r="S170" s="35"/>
      <c r="T170" s="35"/>
      <c r="U170" s="35" t="s">
        <v>914</v>
      </c>
      <c r="V170" s="35"/>
      <c r="W170" s="35">
        <v>8</v>
      </c>
      <c r="X170" s="55">
        <v>2442343.4900000002</v>
      </c>
      <c r="Y170" s="35">
        <v>66</v>
      </c>
      <c r="Z170" s="35">
        <v>1584</v>
      </c>
      <c r="AA170" s="53" t="s">
        <v>1272</v>
      </c>
      <c r="AB170" s="64">
        <v>5352745785</v>
      </c>
    </row>
    <row r="171" spans="1:28" ht="15.75" thickBot="1" x14ac:dyDescent="0.3">
      <c r="A171" s="60">
        <v>169</v>
      </c>
      <c r="B171" s="37" t="s">
        <v>179</v>
      </c>
      <c r="C171" s="42" t="s">
        <v>178</v>
      </c>
      <c r="D171" s="37" t="s">
        <v>179</v>
      </c>
      <c r="E171" s="30">
        <v>226</v>
      </c>
      <c r="F171" s="31">
        <v>55</v>
      </c>
      <c r="G171" s="34">
        <v>84</v>
      </c>
      <c r="H171" s="34">
        <v>17</v>
      </c>
      <c r="I171" s="31" t="s">
        <v>991</v>
      </c>
      <c r="J171" s="31"/>
      <c r="K171" s="35" t="s">
        <v>556</v>
      </c>
      <c r="L171" s="53">
        <v>2</v>
      </c>
      <c r="M171" s="59">
        <f t="shared" si="2"/>
        <v>2</v>
      </c>
      <c r="N171" s="35" t="s">
        <v>556</v>
      </c>
      <c r="O171" s="35" t="s">
        <v>557</v>
      </c>
      <c r="P171" s="35" t="s">
        <v>557</v>
      </c>
      <c r="Q171" s="35" t="s">
        <v>915</v>
      </c>
      <c r="R171" s="36" t="s">
        <v>556</v>
      </c>
      <c r="S171" s="35"/>
      <c r="T171" s="35"/>
      <c r="U171" s="35" t="s">
        <v>914</v>
      </c>
      <c r="V171" s="35"/>
      <c r="W171" s="53">
        <v>66</v>
      </c>
      <c r="X171" s="56">
        <v>4163297.2799999998</v>
      </c>
      <c r="Y171" s="53">
        <v>229</v>
      </c>
      <c r="Z171" s="53">
        <v>5307</v>
      </c>
      <c r="AA171" s="53" t="s">
        <v>1273</v>
      </c>
      <c r="AB171" s="68">
        <v>5358308308</v>
      </c>
    </row>
    <row r="172" spans="1:28" ht="15.75" thickBot="1" x14ac:dyDescent="0.3">
      <c r="A172" s="60">
        <v>170</v>
      </c>
      <c r="B172" s="37" t="s">
        <v>180</v>
      </c>
      <c r="C172" s="42" t="s">
        <v>178</v>
      </c>
      <c r="D172" s="37" t="s">
        <v>180</v>
      </c>
      <c r="E172" s="30">
        <v>89</v>
      </c>
      <c r="F172" s="31">
        <v>35</v>
      </c>
      <c r="G172" s="34">
        <v>113</v>
      </c>
      <c r="H172" s="34">
        <v>18</v>
      </c>
      <c r="I172" s="31" t="s">
        <v>991</v>
      </c>
      <c r="J172" s="31"/>
      <c r="K172" s="35" t="s">
        <v>556</v>
      </c>
      <c r="L172" s="35"/>
      <c r="M172" s="59">
        <f t="shared" si="2"/>
        <v>0</v>
      </c>
      <c r="N172" s="35" t="s">
        <v>556</v>
      </c>
      <c r="O172" s="35" t="s">
        <v>557</v>
      </c>
      <c r="P172" s="35" t="s">
        <v>557</v>
      </c>
      <c r="Q172" s="35" t="s">
        <v>915</v>
      </c>
      <c r="R172" s="36" t="s">
        <v>556</v>
      </c>
      <c r="S172" s="35"/>
      <c r="T172" s="35"/>
      <c r="U172" s="35" t="s">
        <v>914</v>
      </c>
      <c r="V172" s="35"/>
      <c r="W172" s="35">
        <v>7</v>
      </c>
      <c r="X172" s="55">
        <v>982768.85</v>
      </c>
      <c r="Y172" s="35">
        <v>252</v>
      </c>
      <c r="Z172" s="35">
        <v>1298</v>
      </c>
      <c r="AA172" s="53" t="s">
        <v>1274</v>
      </c>
      <c r="AB172" s="64" t="s">
        <v>1275</v>
      </c>
    </row>
    <row r="173" spans="1:28" ht="15.75" thickBot="1" x14ac:dyDescent="0.3">
      <c r="A173" s="60">
        <v>171</v>
      </c>
      <c r="B173" s="37" t="s">
        <v>181</v>
      </c>
      <c r="C173" s="42" t="s">
        <v>178</v>
      </c>
      <c r="D173" s="37" t="s">
        <v>181</v>
      </c>
      <c r="E173" s="30">
        <v>655</v>
      </c>
      <c r="F173" s="31">
        <v>160</v>
      </c>
      <c r="G173" s="34">
        <v>88</v>
      </c>
      <c r="H173" s="34">
        <v>11</v>
      </c>
      <c r="I173" s="31" t="s">
        <v>990</v>
      </c>
      <c r="J173" s="31"/>
      <c r="K173" s="35" t="s">
        <v>556</v>
      </c>
      <c r="L173" s="35">
        <v>6</v>
      </c>
      <c r="M173" s="59">
        <f t="shared" si="2"/>
        <v>6</v>
      </c>
      <c r="N173" s="35" t="s">
        <v>556</v>
      </c>
      <c r="O173" s="35" t="s">
        <v>557</v>
      </c>
      <c r="P173" s="35" t="s">
        <v>556</v>
      </c>
      <c r="Q173" s="35" t="s">
        <v>915</v>
      </c>
      <c r="R173" s="36" t="s">
        <v>556</v>
      </c>
      <c r="S173" s="35"/>
      <c r="T173" s="35"/>
      <c r="U173" s="35" t="s">
        <v>914</v>
      </c>
      <c r="V173" s="35"/>
      <c r="W173" s="35">
        <v>6</v>
      </c>
      <c r="X173" s="55">
        <v>668792.31000000006</v>
      </c>
      <c r="Y173" s="35">
        <v>210</v>
      </c>
      <c r="Z173" s="35">
        <v>3898</v>
      </c>
      <c r="AA173" s="53" t="s">
        <v>1276</v>
      </c>
      <c r="AB173" s="68" t="s">
        <v>1277</v>
      </c>
    </row>
    <row r="174" spans="1:28" ht="15.75" thickBot="1" x14ac:dyDescent="0.3">
      <c r="A174" s="60">
        <v>172</v>
      </c>
      <c r="B174" s="37" t="s">
        <v>182</v>
      </c>
      <c r="C174" s="42" t="s">
        <v>178</v>
      </c>
      <c r="D174" s="37" t="s">
        <v>182</v>
      </c>
      <c r="E174" s="30">
        <v>512</v>
      </c>
      <c r="F174" s="31">
        <v>121</v>
      </c>
      <c r="G174" s="34">
        <v>91</v>
      </c>
      <c r="H174" s="34">
        <v>24</v>
      </c>
      <c r="I174" s="31" t="s">
        <v>990</v>
      </c>
      <c r="J174" s="31"/>
      <c r="K174" s="35" t="s">
        <v>557</v>
      </c>
      <c r="L174" s="35">
        <v>6</v>
      </c>
      <c r="M174" s="59">
        <f t="shared" si="2"/>
        <v>6</v>
      </c>
      <c r="N174" s="35" t="s">
        <v>557</v>
      </c>
      <c r="O174" s="35" t="s">
        <v>557</v>
      </c>
      <c r="P174" s="35" t="s">
        <v>557</v>
      </c>
      <c r="Q174" s="35" t="s">
        <v>915</v>
      </c>
      <c r="R174" s="36" t="s">
        <v>556</v>
      </c>
      <c r="S174" s="35"/>
      <c r="T174" s="35"/>
      <c r="U174" s="35" t="s">
        <v>914</v>
      </c>
      <c r="V174" s="35"/>
      <c r="W174" s="35">
        <v>12</v>
      </c>
      <c r="X174" s="55">
        <v>11398190.720000001</v>
      </c>
      <c r="Y174" s="35">
        <v>1380</v>
      </c>
      <c r="Z174" s="35">
        <v>7909</v>
      </c>
      <c r="AA174" s="53" t="s">
        <v>1278</v>
      </c>
      <c r="AB174" s="68" t="s">
        <v>1279</v>
      </c>
    </row>
    <row r="175" spans="1:28" ht="15.75" thickBot="1" x14ac:dyDescent="0.3">
      <c r="A175" s="60">
        <v>173</v>
      </c>
      <c r="B175" s="37" t="s">
        <v>183</v>
      </c>
      <c r="C175" s="42" t="s">
        <v>178</v>
      </c>
      <c r="D175" s="37" t="s">
        <v>183</v>
      </c>
      <c r="E175" s="30">
        <v>1543</v>
      </c>
      <c r="F175" s="31">
        <v>404</v>
      </c>
      <c r="G175" s="34">
        <v>109</v>
      </c>
      <c r="H175" s="34">
        <v>14</v>
      </c>
      <c r="I175" s="31" t="s">
        <v>990</v>
      </c>
      <c r="J175" s="31"/>
      <c r="K175" s="35" t="s">
        <v>556</v>
      </c>
      <c r="L175" s="35">
        <v>13</v>
      </c>
      <c r="M175" s="59">
        <f t="shared" si="2"/>
        <v>13</v>
      </c>
      <c r="N175" s="35" t="s">
        <v>556</v>
      </c>
      <c r="O175" s="35" t="s">
        <v>556</v>
      </c>
      <c r="P175" s="35" t="s">
        <v>556</v>
      </c>
      <c r="Q175" s="35" t="s">
        <v>915</v>
      </c>
      <c r="R175" s="36" t="s">
        <v>556</v>
      </c>
      <c r="S175" s="35"/>
      <c r="T175" s="35"/>
      <c r="U175" s="35" t="s">
        <v>914</v>
      </c>
      <c r="V175" s="35"/>
      <c r="W175" s="35">
        <v>17</v>
      </c>
      <c r="X175" s="55">
        <v>4797527.54</v>
      </c>
      <c r="Y175" s="35">
        <v>2010</v>
      </c>
      <c r="Z175" s="35">
        <v>25375</v>
      </c>
      <c r="AA175" s="53" t="s">
        <v>1280</v>
      </c>
      <c r="AB175" s="64" t="s">
        <v>1281</v>
      </c>
    </row>
    <row r="176" spans="1:28" ht="15.75" thickBot="1" x14ac:dyDescent="0.3">
      <c r="A176" s="60">
        <v>174</v>
      </c>
      <c r="B176" s="37" t="s">
        <v>184</v>
      </c>
      <c r="C176" s="42" t="s">
        <v>178</v>
      </c>
      <c r="D176" s="37" t="s">
        <v>184</v>
      </c>
      <c r="E176" s="30">
        <v>116</v>
      </c>
      <c r="F176" s="31">
        <v>34</v>
      </c>
      <c r="G176" s="34">
        <v>111</v>
      </c>
      <c r="H176" s="34">
        <v>16</v>
      </c>
      <c r="I176" s="31" t="s">
        <v>991</v>
      </c>
      <c r="J176" s="31"/>
      <c r="K176" s="35" t="s">
        <v>556</v>
      </c>
      <c r="L176" s="35"/>
      <c r="M176" s="59">
        <f t="shared" si="2"/>
        <v>0</v>
      </c>
      <c r="N176" s="35" t="s">
        <v>556</v>
      </c>
      <c r="O176" s="35" t="s">
        <v>557</v>
      </c>
      <c r="P176" s="35" t="s">
        <v>557</v>
      </c>
      <c r="Q176" s="35" t="s">
        <v>915</v>
      </c>
      <c r="R176" s="36" t="s">
        <v>556</v>
      </c>
      <c r="S176" s="35"/>
      <c r="T176" s="35"/>
      <c r="U176" s="35" t="s">
        <v>914</v>
      </c>
      <c r="V176" s="35"/>
      <c r="W176" s="35"/>
      <c r="X176" s="35"/>
      <c r="Y176" s="35">
        <v>2150</v>
      </c>
      <c r="Z176" s="35">
        <v>1705</v>
      </c>
      <c r="AA176" s="53" t="s">
        <v>1282</v>
      </c>
      <c r="AB176" s="68" t="s">
        <v>1283</v>
      </c>
    </row>
    <row r="177" spans="1:28" ht="15.75" thickBot="1" x14ac:dyDescent="0.3">
      <c r="A177" s="60">
        <v>175</v>
      </c>
      <c r="B177" s="37" t="s">
        <v>64</v>
      </c>
      <c r="C177" s="42" t="s">
        <v>178</v>
      </c>
      <c r="D177" s="37" t="s">
        <v>64</v>
      </c>
      <c r="E177" s="30">
        <v>240</v>
      </c>
      <c r="F177" s="31">
        <v>82</v>
      </c>
      <c r="G177" s="34"/>
      <c r="H177" s="34"/>
      <c r="I177" s="31" t="s">
        <v>991</v>
      </c>
      <c r="J177" s="31"/>
      <c r="K177" s="35" t="s">
        <v>556</v>
      </c>
      <c r="L177" s="35">
        <v>4</v>
      </c>
      <c r="M177" s="59">
        <f t="shared" si="2"/>
        <v>4</v>
      </c>
      <c r="N177" s="35" t="s">
        <v>556</v>
      </c>
      <c r="O177" s="35" t="s">
        <v>557</v>
      </c>
      <c r="P177" s="35" t="s">
        <v>557</v>
      </c>
      <c r="Q177" s="35" t="s">
        <v>915</v>
      </c>
      <c r="R177" s="36" t="s">
        <v>556</v>
      </c>
      <c r="S177" s="35"/>
      <c r="T177" s="35"/>
      <c r="U177" s="35" t="s">
        <v>914</v>
      </c>
      <c r="V177" s="35"/>
      <c r="W177" s="35">
        <v>9</v>
      </c>
      <c r="X177" s="55">
        <v>3147173.03</v>
      </c>
      <c r="Y177" s="35"/>
      <c r="Z177" s="35"/>
      <c r="AA177" s="53" t="s">
        <v>1131</v>
      </c>
      <c r="AB177" s="64" t="s">
        <v>1130</v>
      </c>
    </row>
    <row r="178" spans="1:28" ht="15" customHeight="1" thickBot="1" x14ac:dyDescent="0.3">
      <c r="A178" s="60">
        <v>176</v>
      </c>
      <c r="B178" s="37" t="s">
        <v>185</v>
      </c>
      <c r="C178" s="42" t="s">
        <v>178</v>
      </c>
      <c r="D178" s="37" t="s">
        <v>185</v>
      </c>
      <c r="E178" s="30">
        <v>178</v>
      </c>
      <c r="F178" s="31">
        <v>97</v>
      </c>
      <c r="G178" s="34">
        <v>87</v>
      </c>
      <c r="H178" s="34">
        <v>12</v>
      </c>
      <c r="I178" s="31" t="s">
        <v>990</v>
      </c>
      <c r="J178" s="31"/>
      <c r="K178" s="35" t="s">
        <v>556</v>
      </c>
      <c r="L178" s="35">
        <v>11</v>
      </c>
      <c r="M178" s="59">
        <f t="shared" si="2"/>
        <v>11</v>
      </c>
      <c r="N178" s="35" t="s">
        <v>556</v>
      </c>
      <c r="O178" s="35" t="s">
        <v>556</v>
      </c>
      <c r="P178" s="35" t="s">
        <v>557</v>
      </c>
      <c r="Q178" s="35" t="s">
        <v>915</v>
      </c>
      <c r="R178" s="36" t="s">
        <v>556</v>
      </c>
      <c r="S178" s="35"/>
      <c r="T178" s="35"/>
      <c r="U178" s="35" t="s">
        <v>914</v>
      </c>
      <c r="V178" s="35"/>
      <c r="W178" s="35"/>
      <c r="X178" s="35"/>
      <c r="Y178" s="35">
        <v>118</v>
      </c>
      <c r="Z178" s="35">
        <v>16083</v>
      </c>
      <c r="AA178" s="53" t="s">
        <v>1278</v>
      </c>
      <c r="AB178" s="68" t="s">
        <v>1279</v>
      </c>
    </row>
    <row r="179" spans="1:28" ht="15.75" thickBot="1" x14ac:dyDescent="0.3">
      <c r="A179" s="60">
        <v>177</v>
      </c>
      <c r="B179" s="37" t="s">
        <v>186</v>
      </c>
      <c r="C179" s="42" t="s">
        <v>178</v>
      </c>
      <c r="D179" s="37" t="s">
        <v>186</v>
      </c>
      <c r="E179" s="30">
        <v>100</v>
      </c>
      <c r="F179" s="31">
        <v>50</v>
      </c>
      <c r="G179" s="34">
        <v>110</v>
      </c>
      <c r="H179" s="34">
        <v>15</v>
      </c>
      <c r="I179" s="31" t="s">
        <v>991</v>
      </c>
      <c r="J179" s="31"/>
      <c r="K179" s="35" t="s">
        <v>556</v>
      </c>
      <c r="L179" s="35"/>
      <c r="M179" s="59">
        <f t="shared" si="2"/>
        <v>0</v>
      </c>
      <c r="N179" s="35" t="s">
        <v>557</v>
      </c>
      <c r="O179" s="35" t="s">
        <v>557</v>
      </c>
      <c r="P179" s="35" t="s">
        <v>557</v>
      </c>
      <c r="Q179" s="35" t="s">
        <v>915</v>
      </c>
      <c r="R179" s="36" t="s">
        <v>556</v>
      </c>
      <c r="S179" s="35"/>
      <c r="T179" s="35"/>
      <c r="U179" s="35" t="s">
        <v>914</v>
      </c>
      <c r="V179" s="35"/>
      <c r="W179" s="35">
        <v>3</v>
      </c>
      <c r="X179" s="55">
        <v>2963971.66</v>
      </c>
      <c r="Y179" s="35">
        <v>99</v>
      </c>
      <c r="Z179" s="35">
        <v>4489</v>
      </c>
      <c r="AA179" s="53" t="s">
        <v>1284</v>
      </c>
      <c r="AB179" s="68" t="s">
        <v>1285</v>
      </c>
    </row>
    <row r="180" spans="1:28" ht="15.75" thickBot="1" x14ac:dyDescent="0.3">
      <c r="A180" s="60">
        <v>178</v>
      </c>
      <c r="B180" s="37" t="s">
        <v>187</v>
      </c>
      <c r="C180" s="42" t="s">
        <v>178</v>
      </c>
      <c r="D180" s="37" t="s">
        <v>187</v>
      </c>
      <c r="E180" s="30">
        <v>302</v>
      </c>
      <c r="F180" s="31">
        <v>86</v>
      </c>
      <c r="G180" s="34">
        <v>96</v>
      </c>
      <c r="H180" s="34">
        <v>29</v>
      </c>
      <c r="I180" s="31" t="s">
        <v>990</v>
      </c>
      <c r="J180" s="31"/>
      <c r="K180" s="35" t="s">
        <v>557</v>
      </c>
      <c r="L180" s="35">
        <v>3</v>
      </c>
      <c r="M180" s="59">
        <f t="shared" si="2"/>
        <v>3</v>
      </c>
      <c r="N180" s="35" t="s">
        <v>557</v>
      </c>
      <c r="O180" s="35" t="s">
        <v>557</v>
      </c>
      <c r="P180" s="35" t="s">
        <v>557</v>
      </c>
      <c r="Q180" s="35" t="s">
        <v>915</v>
      </c>
      <c r="R180" s="36" t="s">
        <v>556</v>
      </c>
      <c r="S180" s="35"/>
      <c r="T180" s="35"/>
      <c r="U180" s="35" t="s">
        <v>914</v>
      </c>
      <c r="V180" s="35"/>
      <c r="W180" s="35">
        <v>7</v>
      </c>
      <c r="X180" s="55">
        <v>1949600</v>
      </c>
      <c r="Y180" s="35">
        <v>480</v>
      </c>
      <c r="Z180" s="35">
        <v>1567</v>
      </c>
      <c r="AA180" s="53" t="s">
        <v>1286</v>
      </c>
      <c r="AB180" s="68" t="s">
        <v>1287</v>
      </c>
    </row>
    <row r="181" spans="1:28" ht="15.75" thickBot="1" x14ac:dyDescent="0.3">
      <c r="A181" s="60">
        <v>179</v>
      </c>
      <c r="B181" s="37" t="s">
        <v>188</v>
      </c>
      <c r="C181" s="42" t="s">
        <v>178</v>
      </c>
      <c r="D181" s="37" t="s">
        <v>188</v>
      </c>
      <c r="E181" s="30">
        <v>269</v>
      </c>
      <c r="F181" s="31">
        <v>90</v>
      </c>
      <c r="G181" s="34">
        <v>115</v>
      </c>
      <c r="H181" s="34">
        <v>20</v>
      </c>
      <c r="I181" s="31" t="s">
        <v>991</v>
      </c>
      <c r="J181" s="31"/>
      <c r="K181" s="35" t="s">
        <v>556</v>
      </c>
      <c r="L181" s="35">
        <v>3</v>
      </c>
      <c r="M181" s="59">
        <f t="shared" si="2"/>
        <v>3</v>
      </c>
      <c r="N181" s="35" t="s">
        <v>556</v>
      </c>
      <c r="O181" s="35" t="s">
        <v>557</v>
      </c>
      <c r="P181" s="35" t="s">
        <v>557</v>
      </c>
      <c r="Q181" s="35" t="s">
        <v>915</v>
      </c>
      <c r="R181" s="36" t="s">
        <v>556</v>
      </c>
      <c r="S181" s="35"/>
      <c r="T181" s="35"/>
      <c r="U181" s="35" t="s">
        <v>914</v>
      </c>
      <c r="V181" s="35"/>
      <c r="W181" s="35">
        <v>12</v>
      </c>
      <c r="X181" s="55">
        <v>22171340.949999999</v>
      </c>
      <c r="Y181" s="35">
        <v>654</v>
      </c>
      <c r="Z181" s="35">
        <v>6191</v>
      </c>
      <c r="AA181" s="53" t="s">
        <v>1288</v>
      </c>
      <c r="AB181" s="68" t="s">
        <v>1289</v>
      </c>
    </row>
    <row r="182" spans="1:28" ht="15.75" thickBot="1" x14ac:dyDescent="0.3">
      <c r="A182" s="60">
        <v>180</v>
      </c>
      <c r="B182" s="37" t="s">
        <v>189</v>
      </c>
      <c r="C182" s="42" t="s">
        <v>178</v>
      </c>
      <c r="D182" s="37" t="s">
        <v>189</v>
      </c>
      <c r="E182" s="30">
        <v>112</v>
      </c>
      <c r="F182" s="31">
        <v>38</v>
      </c>
      <c r="G182" s="34">
        <v>117</v>
      </c>
      <c r="H182" s="34">
        <v>22</v>
      </c>
      <c r="I182" s="31" t="s">
        <v>991</v>
      </c>
      <c r="J182" s="31"/>
      <c r="K182" s="35" t="s">
        <v>556</v>
      </c>
      <c r="L182" s="35"/>
      <c r="M182" s="59">
        <f t="shared" si="2"/>
        <v>0</v>
      </c>
      <c r="N182" s="35" t="s">
        <v>557</v>
      </c>
      <c r="O182" s="35" t="s">
        <v>557</v>
      </c>
      <c r="P182" s="35" t="s">
        <v>557</v>
      </c>
      <c r="Q182" s="35" t="s">
        <v>915</v>
      </c>
      <c r="R182" s="36" t="s">
        <v>556</v>
      </c>
      <c r="S182" s="35"/>
      <c r="T182" s="35"/>
      <c r="U182" s="35" t="s">
        <v>914</v>
      </c>
      <c r="V182" s="35"/>
      <c r="W182" s="35">
        <v>8</v>
      </c>
      <c r="X182" s="55">
        <v>6546320</v>
      </c>
      <c r="Y182" s="35">
        <v>56</v>
      </c>
      <c r="Z182" s="35">
        <v>2752</v>
      </c>
      <c r="AA182" s="53" t="s">
        <v>1290</v>
      </c>
      <c r="AB182" s="64" t="s">
        <v>1291</v>
      </c>
    </row>
    <row r="183" spans="1:28" ht="15.75" thickBot="1" x14ac:dyDescent="0.3">
      <c r="A183" s="60">
        <v>181</v>
      </c>
      <c r="B183" s="37" t="s">
        <v>190</v>
      </c>
      <c r="C183" s="42" t="s">
        <v>178</v>
      </c>
      <c r="D183" s="37" t="s">
        <v>190</v>
      </c>
      <c r="E183" s="30">
        <v>104</v>
      </c>
      <c r="F183" s="31">
        <v>79</v>
      </c>
      <c r="G183" s="34">
        <v>125</v>
      </c>
      <c r="H183" s="34">
        <v>30</v>
      </c>
      <c r="I183" s="31" t="s">
        <v>991</v>
      </c>
      <c r="J183" s="31"/>
      <c r="K183" s="35" t="s">
        <v>556</v>
      </c>
      <c r="L183" s="35"/>
      <c r="M183" s="59">
        <f t="shared" si="2"/>
        <v>0</v>
      </c>
      <c r="N183" s="35" t="s">
        <v>556</v>
      </c>
      <c r="O183" s="35" t="s">
        <v>557</v>
      </c>
      <c r="P183" s="35" t="s">
        <v>557</v>
      </c>
      <c r="Q183" s="35" t="s">
        <v>915</v>
      </c>
      <c r="R183" s="36" t="s">
        <v>556</v>
      </c>
      <c r="S183" s="35"/>
      <c r="T183" s="35"/>
      <c r="U183" s="35" t="s">
        <v>914</v>
      </c>
      <c r="V183" s="35"/>
      <c r="W183" s="35">
        <v>3</v>
      </c>
      <c r="X183" s="55">
        <v>2261050</v>
      </c>
      <c r="Y183" s="35">
        <v>64</v>
      </c>
      <c r="Z183" s="35">
        <v>1505</v>
      </c>
      <c r="AA183" s="53" t="s">
        <v>1292</v>
      </c>
      <c r="AB183" s="64" t="s">
        <v>1293</v>
      </c>
    </row>
    <row r="184" spans="1:28" ht="27.75" thickBot="1" x14ac:dyDescent="0.3">
      <c r="A184" s="60">
        <v>182</v>
      </c>
      <c r="B184" s="37" t="s">
        <v>191</v>
      </c>
      <c r="C184" s="42" t="s">
        <v>178</v>
      </c>
      <c r="D184" s="37" t="s">
        <v>191</v>
      </c>
      <c r="E184" s="30">
        <v>66</v>
      </c>
      <c r="F184" s="31">
        <v>64</v>
      </c>
      <c r="G184" s="34">
        <v>72</v>
      </c>
      <c r="H184" s="34">
        <v>23</v>
      </c>
      <c r="I184" s="31" t="s">
        <v>991</v>
      </c>
      <c r="J184" s="31"/>
      <c r="K184" s="35" t="s">
        <v>556</v>
      </c>
      <c r="L184" s="35"/>
      <c r="M184" s="59">
        <f t="shared" si="2"/>
        <v>0</v>
      </c>
      <c r="N184" s="35" t="s">
        <v>556</v>
      </c>
      <c r="O184" s="35" t="s">
        <v>557</v>
      </c>
      <c r="P184" s="35" t="s">
        <v>557</v>
      </c>
      <c r="Q184" s="35" t="s">
        <v>915</v>
      </c>
      <c r="R184" s="36" t="s">
        <v>556</v>
      </c>
      <c r="S184" s="35"/>
      <c r="T184" s="35"/>
      <c r="U184" s="35" t="s">
        <v>914</v>
      </c>
      <c r="V184" s="35"/>
      <c r="W184" s="35">
        <v>13</v>
      </c>
      <c r="X184" s="55">
        <v>19848150</v>
      </c>
      <c r="Y184" s="35">
        <v>70</v>
      </c>
      <c r="Z184" s="35">
        <v>4649</v>
      </c>
      <c r="AA184" s="53" t="s">
        <v>1294</v>
      </c>
      <c r="AB184" s="68" t="s">
        <v>1295</v>
      </c>
    </row>
    <row r="185" spans="1:28" ht="15.75" thickBot="1" x14ac:dyDescent="0.3">
      <c r="A185" s="60">
        <v>183</v>
      </c>
      <c r="B185" s="37" t="s">
        <v>192</v>
      </c>
      <c r="C185" s="42" t="s">
        <v>178</v>
      </c>
      <c r="D185" s="37" t="s">
        <v>192</v>
      </c>
      <c r="E185" s="30">
        <v>300</v>
      </c>
      <c r="F185" s="31">
        <v>134</v>
      </c>
      <c r="G185" s="34">
        <v>114</v>
      </c>
      <c r="H185" s="34">
        <v>19</v>
      </c>
      <c r="I185" s="31" t="s">
        <v>990</v>
      </c>
      <c r="J185" s="31"/>
      <c r="K185" s="35" t="s">
        <v>556</v>
      </c>
      <c r="L185" s="35">
        <v>4</v>
      </c>
      <c r="M185" s="59">
        <f t="shared" si="2"/>
        <v>4</v>
      </c>
      <c r="N185" s="35" t="s">
        <v>556</v>
      </c>
      <c r="O185" s="35" t="s">
        <v>557</v>
      </c>
      <c r="P185" s="35" t="s">
        <v>557</v>
      </c>
      <c r="Q185" s="35" t="s">
        <v>915</v>
      </c>
      <c r="R185" s="36" t="s">
        <v>556</v>
      </c>
      <c r="S185" s="35"/>
      <c r="T185" s="35"/>
      <c r="U185" s="35" t="s">
        <v>914</v>
      </c>
      <c r="V185" s="35"/>
      <c r="W185" s="35">
        <v>7</v>
      </c>
      <c r="X185" s="55">
        <v>4516721.0999999996</v>
      </c>
      <c r="Y185" s="35">
        <v>225</v>
      </c>
      <c r="Z185" s="35">
        <v>2819</v>
      </c>
      <c r="AA185" s="53" t="s">
        <v>1296</v>
      </c>
      <c r="AB185" s="64" t="s">
        <v>1297</v>
      </c>
    </row>
    <row r="186" spans="1:28" ht="15.75" thickBot="1" x14ac:dyDescent="0.3">
      <c r="A186" s="60">
        <v>184</v>
      </c>
      <c r="B186" s="37" t="s">
        <v>193</v>
      </c>
      <c r="C186" s="42" t="s">
        <v>178</v>
      </c>
      <c r="D186" s="37" t="s">
        <v>193</v>
      </c>
      <c r="E186" s="30">
        <v>1034</v>
      </c>
      <c r="F186" s="31">
        <v>320</v>
      </c>
      <c r="G186" s="34">
        <v>99</v>
      </c>
      <c r="H186" s="34">
        <v>19</v>
      </c>
      <c r="I186" s="31" t="s">
        <v>990</v>
      </c>
      <c r="J186" s="31"/>
      <c r="K186" s="35" t="s">
        <v>556</v>
      </c>
      <c r="L186" s="35">
        <v>22</v>
      </c>
      <c r="M186" s="59">
        <f t="shared" si="2"/>
        <v>22</v>
      </c>
      <c r="N186" s="35" t="s">
        <v>556</v>
      </c>
      <c r="O186" s="35" t="s">
        <v>556</v>
      </c>
      <c r="P186" s="35" t="s">
        <v>556</v>
      </c>
      <c r="Q186" s="35" t="s">
        <v>915</v>
      </c>
      <c r="R186" s="36" t="s">
        <v>556</v>
      </c>
      <c r="S186" s="35"/>
      <c r="T186" s="35"/>
      <c r="U186" s="35" t="s">
        <v>914</v>
      </c>
      <c r="V186" s="35"/>
      <c r="W186" s="35">
        <v>1</v>
      </c>
      <c r="X186" s="55">
        <v>130686</v>
      </c>
      <c r="Y186" s="35">
        <v>58</v>
      </c>
      <c r="Z186" s="35">
        <v>5259</v>
      </c>
      <c r="AA186" s="53" t="s">
        <v>1298</v>
      </c>
      <c r="AB186" s="68" t="s">
        <v>1299</v>
      </c>
    </row>
    <row r="187" spans="1:28" ht="15.75" thickBot="1" x14ac:dyDescent="0.3">
      <c r="A187" s="60">
        <v>185</v>
      </c>
      <c r="B187" s="37" t="s">
        <v>108</v>
      </c>
      <c r="C187" s="42" t="s">
        <v>178</v>
      </c>
      <c r="D187" s="37" t="s">
        <v>108</v>
      </c>
      <c r="E187" s="30">
        <v>1528</v>
      </c>
      <c r="F187" s="31">
        <v>316</v>
      </c>
      <c r="G187" s="34">
        <v>108</v>
      </c>
      <c r="H187" s="34">
        <v>13</v>
      </c>
      <c r="I187" s="31" t="s">
        <v>990</v>
      </c>
      <c r="J187" s="31"/>
      <c r="K187" s="35" t="s">
        <v>557</v>
      </c>
      <c r="L187" s="35">
        <v>24</v>
      </c>
      <c r="M187" s="59">
        <f t="shared" si="2"/>
        <v>24</v>
      </c>
      <c r="N187" s="35" t="s">
        <v>557</v>
      </c>
      <c r="O187" s="35" t="s">
        <v>557</v>
      </c>
      <c r="P187" s="35" t="s">
        <v>557</v>
      </c>
      <c r="Q187" s="35" t="s">
        <v>915</v>
      </c>
      <c r="R187" s="36" t="s">
        <v>556</v>
      </c>
      <c r="S187" s="35"/>
      <c r="T187" s="35"/>
      <c r="U187" s="35" t="s">
        <v>914</v>
      </c>
      <c r="V187" s="35"/>
      <c r="W187" s="35"/>
      <c r="X187" s="35"/>
      <c r="Y187" s="35">
        <v>2656</v>
      </c>
      <c r="Z187" s="35">
        <v>6033</v>
      </c>
      <c r="AA187" s="53" t="s">
        <v>1300</v>
      </c>
      <c r="AB187" s="64" t="s">
        <v>1301</v>
      </c>
    </row>
    <row r="188" spans="1:28" ht="15.75" thickBot="1" x14ac:dyDescent="0.3">
      <c r="A188" s="60">
        <v>186</v>
      </c>
      <c r="B188" s="37" t="s">
        <v>194</v>
      </c>
      <c r="C188" s="42" t="s">
        <v>178</v>
      </c>
      <c r="D188" s="37" t="s">
        <v>194</v>
      </c>
      <c r="E188" s="30">
        <v>279</v>
      </c>
      <c r="F188" s="31">
        <v>136</v>
      </c>
      <c r="G188" s="34">
        <v>91</v>
      </c>
      <c r="H188" s="34">
        <v>23</v>
      </c>
      <c r="I188" s="31" t="s">
        <v>991</v>
      </c>
      <c r="J188" s="31"/>
      <c r="K188" s="35" t="s">
        <v>556</v>
      </c>
      <c r="L188" s="35">
        <v>1</v>
      </c>
      <c r="M188" s="59">
        <f t="shared" si="2"/>
        <v>1</v>
      </c>
      <c r="N188" s="35" t="s">
        <v>556</v>
      </c>
      <c r="O188" s="35" t="s">
        <v>557</v>
      </c>
      <c r="P188" s="35" t="s">
        <v>557</v>
      </c>
      <c r="Q188" s="35" t="s">
        <v>915</v>
      </c>
      <c r="R188" s="36" t="s">
        <v>556</v>
      </c>
      <c r="S188" s="35"/>
      <c r="T188" s="35"/>
      <c r="U188" s="35" t="s">
        <v>914</v>
      </c>
      <c r="V188" s="35"/>
      <c r="W188" s="35">
        <v>12</v>
      </c>
      <c r="X188" s="55">
        <v>2925505</v>
      </c>
      <c r="Y188" s="35">
        <v>109</v>
      </c>
      <c r="Z188" s="35">
        <v>7106</v>
      </c>
      <c r="AA188" s="53" t="s">
        <v>1302</v>
      </c>
      <c r="AB188" s="68" t="s">
        <v>1303</v>
      </c>
    </row>
    <row r="189" spans="1:28" ht="27.75" thickBot="1" x14ac:dyDescent="0.3">
      <c r="A189" s="60">
        <v>187</v>
      </c>
      <c r="B189" s="37" t="s">
        <v>195</v>
      </c>
      <c r="C189" s="42" t="s">
        <v>178</v>
      </c>
      <c r="D189" s="37" t="s">
        <v>195</v>
      </c>
      <c r="E189" s="30">
        <v>288</v>
      </c>
      <c r="F189" s="31">
        <v>100</v>
      </c>
      <c r="G189" s="34">
        <v>117</v>
      </c>
      <c r="H189" s="34">
        <v>21</v>
      </c>
      <c r="I189" s="31" t="s">
        <v>991</v>
      </c>
      <c r="J189" s="31"/>
      <c r="K189" s="35" t="s">
        <v>556</v>
      </c>
      <c r="L189" s="35">
        <v>3</v>
      </c>
      <c r="M189" s="59">
        <f t="shared" si="2"/>
        <v>3</v>
      </c>
      <c r="N189" s="35" t="s">
        <v>556</v>
      </c>
      <c r="O189" s="35" t="s">
        <v>557</v>
      </c>
      <c r="P189" s="35" t="s">
        <v>556</v>
      </c>
      <c r="Q189" s="35" t="s">
        <v>915</v>
      </c>
      <c r="R189" s="36" t="s">
        <v>556</v>
      </c>
      <c r="S189" s="35"/>
      <c r="T189" s="35"/>
      <c r="U189" s="35" t="s">
        <v>914</v>
      </c>
      <c r="V189" s="35"/>
      <c r="W189" s="35">
        <v>3</v>
      </c>
      <c r="X189" s="55">
        <v>2183732.67</v>
      </c>
      <c r="Y189" s="35">
        <v>99</v>
      </c>
      <c r="Z189" s="35">
        <v>4806</v>
      </c>
      <c r="AA189" s="53" t="s">
        <v>1304</v>
      </c>
      <c r="AB189" s="68" t="s">
        <v>1305</v>
      </c>
    </row>
    <row r="190" spans="1:28" ht="15.75" thickBot="1" x14ac:dyDescent="0.3">
      <c r="A190" s="60">
        <v>188</v>
      </c>
      <c r="B190" s="37" t="s">
        <v>196</v>
      </c>
      <c r="C190" s="42" t="s">
        <v>178</v>
      </c>
      <c r="D190" s="37" t="s">
        <v>196</v>
      </c>
      <c r="E190" s="30">
        <v>275</v>
      </c>
      <c r="F190" s="31">
        <v>79</v>
      </c>
      <c r="G190" s="34">
        <v>109</v>
      </c>
      <c r="H190" s="34">
        <v>14</v>
      </c>
      <c r="I190" s="31" t="s">
        <v>990</v>
      </c>
      <c r="J190" s="31"/>
      <c r="K190" s="35" t="s">
        <v>556</v>
      </c>
      <c r="L190" s="35">
        <v>2</v>
      </c>
      <c r="M190" s="59">
        <f t="shared" si="2"/>
        <v>2</v>
      </c>
      <c r="N190" s="35" t="s">
        <v>556</v>
      </c>
      <c r="O190" s="35" t="s">
        <v>557</v>
      </c>
      <c r="P190" s="35" t="s">
        <v>557</v>
      </c>
      <c r="Q190" s="35" t="s">
        <v>915</v>
      </c>
      <c r="R190" s="36" t="s">
        <v>556</v>
      </c>
      <c r="S190" s="35"/>
      <c r="T190" s="35"/>
      <c r="U190" s="35" t="s">
        <v>914</v>
      </c>
      <c r="V190" s="35"/>
      <c r="W190" s="35"/>
      <c r="X190" s="35"/>
      <c r="Y190" s="35">
        <v>652</v>
      </c>
      <c r="Z190" s="35">
        <v>6229</v>
      </c>
      <c r="AA190" s="53" t="s">
        <v>1306</v>
      </c>
      <c r="AB190" s="61"/>
    </row>
    <row r="191" spans="1:28" ht="15.75" thickBot="1" x14ac:dyDescent="0.3">
      <c r="A191" s="60">
        <v>189</v>
      </c>
      <c r="B191" s="37" t="s">
        <v>197</v>
      </c>
      <c r="C191" s="42" t="s">
        <v>178</v>
      </c>
      <c r="D191" s="37" t="s">
        <v>197</v>
      </c>
      <c r="E191" s="30">
        <v>766</v>
      </c>
      <c r="F191" s="31">
        <v>274</v>
      </c>
      <c r="G191" s="34">
        <v>98</v>
      </c>
      <c r="H191" s="34">
        <v>17</v>
      </c>
      <c r="I191" s="31" t="s">
        <v>991</v>
      </c>
      <c r="J191" s="31"/>
      <c r="K191" s="35" t="s">
        <v>556</v>
      </c>
      <c r="L191" s="35">
        <v>9</v>
      </c>
      <c r="M191" s="59">
        <f t="shared" si="2"/>
        <v>9</v>
      </c>
      <c r="N191" s="35" t="s">
        <v>556</v>
      </c>
      <c r="O191" s="35" t="s">
        <v>557</v>
      </c>
      <c r="P191" s="35" t="s">
        <v>556</v>
      </c>
      <c r="Q191" s="35" t="s">
        <v>915</v>
      </c>
      <c r="R191" s="36" t="s">
        <v>556</v>
      </c>
      <c r="S191" s="35"/>
      <c r="T191" s="35"/>
      <c r="U191" s="35" t="s">
        <v>914</v>
      </c>
      <c r="V191" s="35"/>
      <c r="W191" s="35">
        <v>10</v>
      </c>
      <c r="X191" s="55">
        <v>7954180</v>
      </c>
      <c r="Y191" s="35">
        <v>31</v>
      </c>
      <c r="Z191" s="35">
        <v>4400</v>
      </c>
      <c r="AA191" s="53" t="s">
        <v>1307</v>
      </c>
      <c r="AB191" s="64" t="s">
        <v>1308</v>
      </c>
    </row>
    <row r="192" spans="1:28" ht="15.75" thickBot="1" x14ac:dyDescent="0.3">
      <c r="A192" s="60">
        <v>190</v>
      </c>
      <c r="B192" s="37" t="s">
        <v>198</v>
      </c>
      <c r="C192" s="42" t="s">
        <v>178</v>
      </c>
      <c r="D192" s="37" t="s">
        <v>198</v>
      </c>
      <c r="E192" s="30">
        <v>115</v>
      </c>
      <c r="F192" s="31">
        <v>42</v>
      </c>
      <c r="G192" s="34">
        <v>105</v>
      </c>
      <c r="H192" s="34">
        <v>10</v>
      </c>
      <c r="I192" s="31" t="s">
        <v>991</v>
      </c>
      <c r="J192" s="31"/>
      <c r="K192" s="35" t="s">
        <v>557</v>
      </c>
      <c r="L192" s="35">
        <v>1</v>
      </c>
      <c r="M192" s="59">
        <f t="shared" si="2"/>
        <v>1</v>
      </c>
      <c r="N192" s="35" t="s">
        <v>556</v>
      </c>
      <c r="O192" s="35" t="s">
        <v>557</v>
      </c>
      <c r="P192" s="35" t="s">
        <v>557</v>
      </c>
      <c r="Q192" s="35" t="s">
        <v>915</v>
      </c>
      <c r="R192" s="36" t="s">
        <v>556</v>
      </c>
      <c r="S192" s="35"/>
      <c r="T192" s="35"/>
      <c r="U192" s="35" t="s">
        <v>914</v>
      </c>
      <c r="V192" s="35"/>
      <c r="W192" s="35">
        <v>1</v>
      </c>
      <c r="X192" s="55">
        <v>73838.649999999994</v>
      </c>
      <c r="Y192" s="35">
        <v>18</v>
      </c>
      <c r="Z192" s="35">
        <v>1935</v>
      </c>
      <c r="AA192" s="53" t="s">
        <v>1309</v>
      </c>
      <c r="AB192" s="64" t="s">
        <v>1310</v>
      </c>
    </row>
    <row r="193" spans="1:28" ht="15.75" thickBot="1" x14ac:dyDescent="0.3">
      <c r="A193" s="60">
        <v>191</v>
      </c>
      <c r="B193" s="37" t="s">
        <v>199</v>
      </c>
      <c r="C193" s="42" t="s">
        <v>178</v>
      </c>
      <c r="D193" s="37" t="s">
        <v>199</v>
      </c>
      <c r="E193" s="30">
        <v>1757</v>
      </c>
      <c r="F193" s="31">
        <v>24</v>
      </c>
      <c r="G193" s="34">
        <v>92</v>
      </c>
      <c r="H193" s="34">
        <v>25</v>
      </c>
      <c r="I193" s="31" t="s">
        <v>990</v>
      </c>
      <c r="J193" s="31"/>
      <c r="K193" s="35" t="s">
        <v>557</v>
      </c>
      <c r="L193" s="35">
        <v>18</v>
      </c>
      <c r="M193" s="59">
        <f t="shared" si="2"/>
        <v>18</v>
      </c>
      <c r="N193" s="35" t="s">
        <v>557</v>
      </c>
      <c r="O193" s="35" t="s">
        <v>557</v>
      </c>
      <c r="P193" s="35" t="s">
        <v>557</v>
      </c>
      <c r="Q193" s="35" t="s">
        <v>915</v>
      </c>
      <c r="R193" s="36" t="s">
        <v>556</v>
      </c>
      <c r="S193" s="35"/>
      <c r="T193" s="35"/>
      <c r="U193" s="35" t="s">
        <v>914</v>
      </c>
      <c r="V193" s="35"/>
      <c r="W193" s="35">
        <v>64</v>
      </c>
      <c r="X193" s="55">
        <v>9442127.3800000008</v>
      </c>
      <c r="Y193" s="35">
        <v>876</v>
      </c>
      <c r="Z193" s="35">
        <v>9525</v>
      </c>
      <c r="AA193" s="53" t="s">
        <v>1311</v>
      </c>
      <c r="AB193" s="68" t="s">
        <v>1312</v>
      </c>
    </row>
    <row r="194" spans="1:28" ht="27.75" thickBot="1" x14ac:dyDescent="0.3">
      <c r="A194" s="60">
        <v>192</v>
      </c>
      <c r="B194" s="37" t="s">
        <v>200</v>
      </c>
      <c r="C194" s="42" t="s">
        <v>178</v>
      </c>
      <c r="D194" s="37" t="s">
        <v>200</v>
      </c>
      <c r="E194" s="30">
        <v>66</v>
      </c>
      <c r="F194" s="31">
        <v>62</v>
      </c>
      <c r="G194" s="34">
        <v>86</v>
      </c>
      <c r="H194" s="34">
        <v>19</v>
      </c>
      <c r="I194" s="31" t="s">
        <v>991</v>
      </c>
      <c r="J194" s="31"/>
      <c r="K194" s="35" t="s">
        <v>556</v>
      </c>
      <c r="L194" s="35"/>
      <c r="M194" s="59">
        <f t="shared" si="2"/>
        <v>0</v>
      </c>
      <c r="N194" s="35" t="s">
        <v>557</v>
      </c>
      <c r="O194" s="35" t="s">
        <v>557</v>
      </c>
      <c r="P194" s="35" t="s">
        <v>557</v>
      </c>
      <c r="Q194" s="35" t="s">
        <v>915</v>
      </c>
      <c r="R194" s="36" t="s">
        <v>556</v>
      </c>
      <c r="S194" s="35"/>
      <c r="T194" s="35"/>
      <c r="U194" s="35" t="s">
        <v>914</v>
      </c>
      <c r="V194" s="35"/>
      <c r="W194" s="35">
        <v>6</v>
      </c>
      <c r="X194" s="55">
        <v>4261795</v>
      </c>
      <c r="Y194" s="35">
        <v>176</v>
      </c>
      <c r="Z194" s="35">
        <v>5061</v>
      </c>
      <c r="AA194" s="53" t="s">
        <v>1313</v>
      </c>
      <c r="AB194" s="68" t="s">
        <v>1314</v>
      </c>
    </row>
    <row r="195" spans="1:28" ht="15.75" thickBot="1" x14ac:dyDescent="0.3">
      <c r="A195" s="60">
        <v>193</v>
      </c>
      <c r="B195" s="37" t="s">
        <v>201</v>
      </c>
      <c r="C195" s="42" t="s">
        <v>178</v>
      </c>
      <c r="D195" s="37" t="s">
        <v>201</v>
      </c>
      <c r="E195" s="30">
        <v>65</v>
      </c>
      <c r="F195" s="31">
        <v>37</v>
      </c>
      <c r="G195" s="34">
        <v>107</v>
      </c>
      <c r="H195" s="34">
        <v>12</v>
      </c>
      <c r="I195" s="31" t="s">
        <v>991</v>
      </c>
      <c r="J195" s="31"/>
      <c r="K195" s="35" t="s">
        <v>556</v>
      </c>
      <c r="L195" s="35"/>
      <c r="M195" s="59">
        <f t="shared" si="2"/>
        <v>0</v>
      </c>
      <c r="N195" s="35" t="s">
        <v>556</v>
      </c>
      <c r="O195" s="35" t="s">
        <v>557</v>
      </c>
      <c r="P195" s="35" t="s">
        <v>557</v>
      </c>
      <c r="Q195" s="35" t="s">
        <v>917</v>
      </c>
      <c r="R195" s="36" t="s">
        <v>557</v>
      </c>
      <c r="S195" s="35"/>
      <c r="T195" s="35"/>
      <c r="U195" s="35" t="s">
        <v>914</v>
      </c>
      <c r="V195" s="35"/>
      <c r="W195" s="35">
        <v>4</v>
      </c>
      <c r="X195" s="55">
        <v>1548110.77</v>
      </c>
      <c r="Y195" s="35">
        <v>80</v>
      </c>
      <c r="Z195" s="35">
        <v>3493</v>
      </c>
      <c r="AA195" s="53" t="s">
        <v>1315</v>
      </c>
      <c r="AB195" s="64" t="s">
        <v>1316</v>
      </c>
    </row>
    <row r="196" spans="1:28" ht="15.75" thickBot="1" x14ac:dyDescent="0.3">
      <c r="A196" s="60">
        <v>194</v>
      </c>
      <c r="B196" s="37" t="s">
        <v>202</v>
      </c>
      <c r="C196" s="42" t="s">
        <v>178</v>
      </c>
      <c r="D196" s="37" t="s">
        <v>202</v>
      </c>
      <c r="E196" s="30">
        <v>372</v>
      </c>
      <c r="F196" s="31">
        <v>113</v>
      </c>
      <c r="G196" s="34">
        <v>105</v>
      </c>
      <c r="H196" s="34">
        <v>10</v>
      </c>
      <c r="I196" s="31" t="s">
        <v>990</v>
      </c>
      <c r="J196" s="31"/>
      <c r="K196" s="35" t="s">
        <v>556</v>
      </c>
      <c r="L196" s="35">
        <v>3</v>
      </c>
      <c r="M196" s="59">
        <f t="shared" ref="M196:M259" si="3">SUM(K196:L196)</f>
        <v>3</v>
      </c>
      <c r="N196" s="35" t="s">
        <v>556</v>
      </c>
      <c r="O196" s="35" t="s">
        <v>557</v>
      </c>
      <c r="P196" s="35" t="s">
        <v>557</v>
      </c>
      <c r="Q196" s="35" t="s">
        <v>915</v>
      </c>
      <c r="R196" s="36" t="s">
        <v>556</v>
      </c>
      <c r="S196" s="35"/>
      <c r="T196" s="35"/>
      <c r="U196" s="35" t="s">
        <v>914</v>
      </c>
      <c r="V196" s="35"/>
      <c r="W196" s="35">
        <v>7</v>
      </c>
      <c r="X196" s="55">
        <v>17702937.07</v>
      </c>
      <c r="Y196" s="35">
        <v>1928</v>
      </c>
      <c r="Z196" s="35">
        <v>7008</v>
      </c>
      <c r="AA196" s="53" t="s">
        <v>1317</v>
      </c>
      <c r="AB196" s="68" t="s">
        <v>1318</v>
      </c>
    </row>
    <row r="197" spans="1:28" ht="15.75" thickBot="1" x14ac:dyDescent="0.3">
      <c r="A197" s="60">
        <v>195</v>
      </c>
      <c r="B197" s="37" t="s">
        <v>203</v>
      </c>
      <c r="C197" s="42" t="s">
        <v>178</v>
      </c>
      <c r="D197" s="37" t="s">
        <v>203</v>
      </c>
      <c r="E197" s="30">
        <v>386</v>
      </c>
      <c r="F197" s="31">
        <v>123</v>
      </c>
      <c r="G197" s="34">
        <v>107</v>
      </c>
      <c r="H197" s="34">
        <v>12</v>
      </c>
      <c r="I197" s="31" t="s">
        <v>991</v>
      </c>
      <c r="J197" s="31"/>
      <c r="K197" s="35" t="s">
        <v>556</v>
      </c>
      <c r="L197" s="35">
        <v>4</v>
      </c>
      <c r="M197" s="59">
        <f t="shared" si="3"/>
        <v>4</v>
      </c>
      <c r="N197" s="35" t="s">
        <v>556</v>
      </c>
      <c r="O197" s="35" t="s">
        <v>557</v>
      </c>
      <c r="P197" s="35" t="s">
        <v>557</v>
      </c>
      <c r="Q197" s="35" t="s">
        <v>915</v>
      </c>
      <c r="R197" s="36" t="s">
        <v>556</v>
      </c>
      <c r="S197" s="35"/>
      <c r="T197" s="35"/>
      <c r="U197" s="35" t="s">
        <v>914</v>
      </c>
      <c r="V197" s="35"/>
      <c r="W197" s="35">
        <v>7</v>
      </c>
      <c r="X197" s="55">
        <v>1708072.77</v>
      </c>
      <c r="Y197" s="35">
        <v>20</v>
      </c>
      <c r="Z197" s="35">
        <v>6825</v>
      </c>
      <c r="AA197" s="53" t="s">
        <v>1319</v>
      </c>
      <c r="AB197" s="68" t="s">
        <v>1320</v>
      </c>
    </row>
    <row r="198" spans="1:28" ht="15.75" thickBot="1" x14ac:dyDescent="0.3">
      <c r="A198" s="60">
        <v>196</v>
      </c>
      <c r="B198" s="37" t="s">
        <v>114</v>
      </c>
      <c r="C198" s="42" t="s">
        <v>178</v>
      </c>
      <c r="D198" s="37" t="s">
        <v>114</v>
      </c>
      <c r="E198" s="30">
        <v>467</v>
      </c>
      <c r="F198" s="31">
        <v>112</v>
      </c>
      <c r="G198" s="34">
        <v>103</v>
      </c>
      <c r="H198" s="34">
        <v>8</v>
      </c>
      <c r="I198" s="31" t="s">
        <v>990</v>
      </c>
      <c r="J198" s="31"/>
      <c r="K198" s="35" t="s">
        <v>556</v>
      </c>
      <c r="L198" s="35">
        <v>4</v>
      </c>
      <c r="M198" s="59">
        <f t="shared" si="3"/>
        <v>4</v>
      </c>
      <c r="N198" s="35" t="s">
        <v>556</v>
      </c>
      <c r="O198" s="35" t="s">
        <v>557</v>
      </c>
      <c r="P198" s="35" t="s">
        <v>556</v>
      </c>
      <c r="Q198" s="35" t="s">
        <v>915</v>
      </c>
      <c r="R198" s="36" t="s">
        <v>556</v>
      </c>
      <c r="S198" s="35"/>
      <c r="T198" s="35"/>
      <c r="U198" s="35" t="s">
        <v>914</v>
      </c>
      <c r="V198" s="35"/>
      <c r="W198" s="35">
        <v>20</v>
      </c>
      <c r="X198" s="55">
        <v>10790030.039999999</v>
      </c>
      <c r="Y198" s="35">
        <v>618</v>
      </c>
      <c r="Z198" s="35">
        <v>5076</v>
      </c>
      <c r="AA198" s="53" t="s">
        <v>1321</v>
      </c>
      <c r="AB198" s="68" t="s">
        <v>1322</v>
      </c>
    </row>
    <row r="199" spans="1:28" ht="15.75" thickBot="1" x14ac:dyDescent="0.3">
      <c r="A199" s="60">
        <v>197</v>
      </c>
      <c r="B199" s="37" t="s">
        <v>204</v>
      </c>
      <c r="C199" s="42" t="s">
        <v>178</v>
      </c>
      <c r="D199" s="37" t="s">
        <v>204</v>
      </c>
      <c r="E199" s="30">
        <v>828</v>
      </c>
      <c r="F199" s="31">
        <v>94</v>
      </c>
      <c r="G199" s="34">
        <v>128</v>
      </c>
      <c r="H199" s="34">
        <v>33</v>
      </c>
      <c r="I199" s="31" t="s">
        <v>991</v>
      </c>
      <c r="J199" s="31"/>
      <c r="K199" s="35" t="s">
        <v>557</v>
      </c>
      <c r="L199" s="35"/>
      <c r="M199" s="59">
        <f t="shared" si="3"/>
        <v>0</v>
      </c>
      <c r="N199" s="35" t="s">
        <v>557</v>
      </c>
      <c r="O199" s="35" t="s">
        <v>557</v>
      </c>
      <c r="P199" s="35" t="s">
        <v>557</v>
      </c>
      <c r="Q199" s="35" t="s">
        <v>917</v>
      </c>
      <c r="R199" s="36" t="s">
        <v>557</v>
      </c>
      <c r="S199" s="35"/>
      <c r="T199" s="35"/>
      <c r="U199" s="35" t="s">
        <v>914</v>
      </c>
      <c r="V199" s="35"/>
      <c r="W199" s="35">
        <v>5</v>
      </c>
      <c r="X199" s="55">
        <v>81803322.079999998</v>
      </c>
      <c r="Y199" s="35">
        <v>6238</v>
      </c>
      <c r="Z199" s="35">
        <v>5073</v>
      </c>
      <c r="AA199" s="53" t="s">
        <v>1323</v>
      </c>
      <c r="AB199" s="64" t="s">
        <v>1324</v>
      </c>
    </row>
    <row r="200" spans="1:28" ht="15.75" thickBot="1" x14ac:dyDescent="0.3">
      <c r="A200" s="60">
        <v>198</v>
      </c>
      <c r="B200" s="37" t="s">
        <v>205</v>
      </c>
      <c r="C200" s="42" t="s">
        <v>178</v>
      </c>
      <c r="D200" s="37" t="s">
        <v>205</v>
      </c>
      <c r="E200" s="30">
        <v>433</v>
      </c>
      <c r="F200" s="31">
        <v>147</v>
      </c>
      <c r="G200" s="34">
        <v>90</v>
      </c>
      <c r="H200" s="34">
        <v>19</v>
      </c>
      <c r="I200" s="31" t="s">
        <v>990</v>
      </c>
      <c r="J200" s="31"/>
      <c r="K200" s="35" t="s">
        <v>556</v>
      </c>
      <c r="L200" s="35">
        <v>3</v>
      </c>
      <c r="M200" s="59">
        <f t="shared" si="3"/>
        <v>3</v>
      </c>
      <c r="N200" s="35" t="s">
        <v>556</v>
      </c>
      <c r="O200" s="35" t="s">
        <v>557</v>
      </c>
      <c r="P200" s="35" t="s">
        <v>557</v>
      </c>
      <c r="Q200" s="35" t="s">
        <v>915</v>
      </c>
      <c r="R200" s="36" t="s">
        <v>556</v>
      </c>
      <c r="S200" s="35"/>
      <c r="T200" s="35"/>
      <c r="U200" s="35" t="s">
        <v>914</v>
      </c>
      <c r="V200" s="35"/>
      <c r="W200" s="35">
        <v>8</v>
      </c>
      <c r="X200" s="55">
        <v>10429180</v>
      </c>
      <c r="Y200" s="35">
        <v>59</v>
      </c>
      <c r="Z200" s="35">
        <v>2963</v>
      </c>
      <c r="AA200" s="53" t="s">
        <v>1325</v>
      </c>
      <c r="AB200" s="68" t="s">
        <v>1326</v>
      </c>
    </row>
    <row r="201" spans="1:28" ht="15.75" thickBot="1" x14ac:dyDescent="0.3">
      <c r="A201" s="60">
        <v>199</v>
      </c>
      <c r="B201" s="37" t="s">
        <v>206</v>
      </c>
      <c r="C201" s="42" t="s">
        <v>178</v>
      </c>
      <c r="D201" s="37" t="s">
        <v>206</v>
      </c>
      <c r="E201" s="30">
        <v>2045</v>
      </c>
      <c r="F201" s="31">
        <v>409</v>
      </c>
      <c r="G201" s="34">
        <v>125</v>
      </c>
      <c r="H201" s="34">
        <v>30</v>
      </c>
      <c r="I201" s="31" t="s">
        <v>990</v>
      </c>
      <c r="J201" s="31"/>
      <c r="K201" s="35" t="s">
        <v>556</v>
      </c>
      <c r="L201" s="35">
        <v>12</v>
      </c>
      <c r="M201" s="59">
        <f t="shared" si="3"/>
        <v>12</v>
      </c>
      <c r="N201" s="35" t="s">
        <v>556</v>
      </c>
      <c r="O201" s="35" t="s">
        <v>556</v>
      </c>
      <c r="P201" s="35" t="s">
        <v>556</v>
      </c>
      <c r="Q201" s="35" t="s">
        <v>915</v>
      </c>
      <c r="R201" s="36" t="s">
        <v>556</v>
      </c>
      <c r="S201" s="35"/>
      <c r="T201" s="35"/>
      <c r="U201" s="35" t="s">
        <v>914</v>
      </c>
      <c r="V201" s="35"/>
      <c r="W201" s="35">
        <v>3</v>
      </c>
      <c r="X201" s="55">
        <v>5245997</v>
      </c>
      <c r="Y201" s="35">
        <v>123</v>
      </c>
      <c r="Z201" s="35">
        <v>2571</v>
      </c>
      <c r="AA201" s="53" t="s">
        <v>1327</v>
      </c>
      <c r="AB201" s="68" t="s">
        <v>1328</v>
      </c>
    </row>
    <row r="202" spans="1:28" ht="15.75" thickBot="1" x14ac:dyDescent="0.3">
      <c r="A202" s="60">
        <v>200</v>
      </c>
      <c r="B202" s="37" t="s">
        <v>207</v>
      </c>
      <c r="C202" s="42" t="s">
        <v>178</v>
      </c>
      <c r="D202" s="37" t="s">
        <v>207</v>
      </c>
      <c r="E202" s="30">
        <v>415</v>
      </c>
      <c r="F202" s="31">
        <v>73</v>
      </c>
      <c r="G202" s="34">
        <v>119</v>
      </c>
      <c r="H202" s="34">
        <v>24</v>
      </c>
      <c r="I202" s="31" t="s">
        <v>990</v>
      </c>
      <c r="J202" s="31"/>
      <c r="K202" s="35" t="s">
        <v>557</v>
      </c>
      <c r="L202" s="35">
        <v>4</v>
      </c>
      <c r="M202" s="59">
        <f t="shared" si="3"/>
        <v>4</v>
      </c>
      <c r="N202" s="35" t="s">
        <v>557</v>
      </c>
      <c r="O202" s="35" t="s">
        <v>557</v>
      </c>
      <c r="P202" s="35" t="s">
        <v>557</v>
      </c>
      <c r="Q202" s="35" t="s">
        <v>915</v>
      </c>
      <c r="R202" s="36" t="s">
        <v>556</v>
      </c>
      <c r="S202" s="35"/>
      <c r="T202" s="35"/>
      <c r="U202" s="35" t="s">
        <v>914</v>
      </c>
      <c r="V202" s="35"/>
      <c r="W202" s="35">
        <v>5</v>
      </c>
      <c r="X202" s="55">
        <v>17564068.559999999</v>
      </c>
      <c r="Y202" s="35">
        <v>59</v>
      </c>
      <c r="Z202" s="35">
        <v>18487</v>
      </c>
      <c r="AA202" s="53" t="s">
        <v>1329</v>
      </c>
      <c r="AB202" s="68" t="s">
        <v>1330</v>
      </c>
    </row>
    <row r="203" spans="1:28" ht="15.75" thickBot="1" x14ac:dyDescent="0.3">
      <c r="A203" s="60">
        <v>201</v>
      </c>
      <c r="B203" s="37" t="s">
        <v>208</v>
      </c>
      <c r="C203" s="42" t="s">
        <v>178</v>
      </c>
      <c r="D203" s="37" t="s">
        <v>208</v>
      </c>
      <c r="E203" s="30">
        <v>480</v>
      </c>
      <c r="F203" s="31">
        <v>146</v>
      </c>
      <c r="G203" s="34">
        <v>105</v>
      </c>
      <c r="H203" s="34">
        <v>17</v>
      </c>
      <c r="I203" s="31" t="s">
        <v>990</v>
      </c>
      <c r="J203" s="31"/>
      <c r="K203" s="35" t="s">
        <v>556</v>
      </c>
      <c r="L203" s="35">
        <v>5</v>
      </c>
      <c r="M203" s="59">
        <f t="shared" si="3"/>
        <v>5</v>
      </c>
      <c r="N203" s="35" t="s">
        <v>556</v>
      </c>
      <c r="O203" s="35" t="s">
        <v>557</v>
      </c>
      <c r="P203" s="35" t="s">
        <v>556</v>
      </c>
      <c r="Q203" s="35" t="s">
        <v>915</v>
      </c>
      <c r="R203" s="36" t="s">
        <v>556</v>
      </c>
      <c r="S203" s="35"/>
      <c r="T203" s="35"/>
      <c r="U203" s="35" t="s">
        <v>914</v>
      </c>
      <c r="V203" s="35"/>
      <c r="W203" s="35"/>
      <c r="X203" s="35"/>
      <c r="Y203" s="35">
        <v>12</v>
      </c>
      <c r="Z203" s="35">
        <v>10875</v>
      </c>
      <c r="AA203" s="53" t="s">
        <v>1331</v>
      </c>
      <c r="AB203" s="68" t="s">
        <v>1332</v>
      </c>
    </row>
    <row r="204" spans="1:28" ht="15.75" thickBot="1" x14ac:dyDescent="0.3">
      <c r="A204" s="60">
        <v>202</v>
      </c>
      <c r="B204" s="37" t="s">
        <v>209</v>
      </c>
      <c r="C204" s="42" t="s">
        <v>178</v>
      </c>
      <c r="D204" s="37" t="s">
        <v>209</v>
      </c>
      <c r="E204" s="30">
        <v>1775</v>
      </c>
      <c r="F204" s="31">
        <v>497</v>
      </c>
      <c r="G204" s="34">
        <v>107</v>
      </c>
      <c r="H204" s="34">
        <v>12</v>
      </c>
      <c r="I204" s="31" t="s">
        <v>991</v>
      </c>
      <c r="J204" s="31">
        <v>2560</v>
      </c>
      <c r="K204" s="35" t="s">
        <v>556</v>
      </c>
      <c r="L204" s="35">
        <v>29</v>
      </c>
      <c r="M204" s="59">
        <f t="shared" si="3"/>
        <v>29</v>
      </c>
      <c r="N204" s="35" t="s">
        <v>556</v>
      </c>
      <c r="O204" s="35" t="s">
        <v>556</v>
      </c>
      <c r="P204" s="35" t="s">
        <v>556</v>
      </c>
      <c r="Q204" s="35" t="s">
        <v>915</v>
      </c>
      <c r="R204" s="36" t="s">
        <v>556</v>
      </c>
      <c r="S204" s="35"/>
      <c r="T204" s="35"/>
      <c r="U204" s="35" t="s">
        <v>914</v>
      </c>
      <c r="V204" s="35"/>
      <c r="W204" s="35">
        <v>9</v>
      </c>
      <c r="X204" s="55">
        <v>1599699.07</v>
      </c>
      <c r="Y204" s="35">
        <v>2775</v>
      </c>
      <c r="Z204" s="35">
        <v>20748</v>
      </c>
      <c r="AA204" s="53" t="s">
        <v>1333</v>
      </c>
      <c r="AB204" s="68" t="s">
        <v>1334</v>
      </c>
    </row>
    <row r="205" spans="1:28" ht="15.75" thickBot="1" x14ac:dyDescent="0.3">
      <c r="A205" s="60">
        <v>203</v>
      </c>
      <c r="B205" s="37" t="s">
        <v>210</v>
      </c>
      <c r="C205" s="42" t="s">
        <v>178</v>
      </c>
      <c r="D205" s="37" t="s">
        <v>210</v>
      </c>
      <c r="E205" s="30">
        <v>758</v>
      </c>
      <c r="F205" s="31">
        <v>92</v>
      </c>
      <c r="G205" s="34">
        <v>107</v>
      </c>
      <c r="H205" s="34">
        <v>12</v>
      </c>
      <c r="I205" s="31" t="s">
        <v>990</v>
      </c>
      <c r="J205" s="31"/>
      <c r="K205" s="35" t="s">
        <v>556</v>
      </c>
      <c r="L205" s="35">
        <v>1</v>
      </c>
      <c r="M205" s="59">
        <f t="shared" si="3"/>
        <v>1</v>
      </c>
      <c r="N205" s="35" t="s">
        <v>556</v>
      </c>
      <c r="O205" s="35" t="s">
        <v>557</v>
      </c>
      <c r="P205" s="35" t="s">
        <v>556</v>
      </c>
      <c r="Q205" s="35" t="s">
        <v>915</v>
      </c>
      <c r="R205" s="36" t="s">
        <v>556</v>
      </c>
      <c r="S205" s="35"/>
      <c r="T205" s="35"/>
      <c r="U205" s="35" t="s">
        <v>914</v>
      </c>
      <c r="V205" s="35"/>
      <c r="W205" s="35">
        <v>5</v>
      </c>
      <c r="X205" s="55">
        <v>4011746.11</v>
      </c>
      <c r="Y205" s="35">
        <v>641</v>
      </c>
      <c r="Z205" s="35">
        <v>13388</v>
      </c>
      <c r="AA205" s="53" t="s">
        <v>1335</v>
      </c>
      <c r="AB205" s="68" t="s">
        <v>1336</v>
      </c>
    </row>
    <row r="206" spans="1:28" ht="15.75" thickBot="1" x14ac:dyDescent="0.3">
      <c r="A206" s="60">
        <v>204</v>
      </c>
      <c r="B206" s="37" t="s">
        <v>211</v>
      </c>
      <c r="C206" s="42" t="s">
        <v>178</v>
      </c>
      <c r="D206" s="37" t="s">
        <v>211</v>
      </c>
      <c r="E206" s="30">
        <v>284</v>
      </c>
      <c r="F206" s="31">
        <v>70</v>
      </c>
      <c r="G206" s="34">
        <v>101</v>
      </c>
      <c r="H206" s="34">
        <v>6</v>
      </c>
      <c r="I206" s="31" t="s">
        <v>990</v>
      </c>
      <c r="J206" s="31"/>
      <c r="K206" s="35" t="s">
        <v>556</v>
      </c>
      <c r="L206" s="35">
        <v>4</v>
      </c>
      <c r="M206" s="59">
        <f t="shared" si="3"/>
        <v>4</v>
      </c>
      <c r="N206" s="35" t="s">
        <v>556</v>
      </c>
      <c r="O206" s="35" t="s">
        <v>557</v>
      </c>
      <c r="P206" s="35" t="s">
        <v>556</v>
      </c>
      <c r="Q206" s="35" t="s">
        <v>915</v>
      </c>
      <c r="R206" s="36" t="s">
        <v>556</v>
      </c>
      <c r="S206" s="35"/>
      <c r="T206" s="35"/>
      <c r="U206" s="35" t="s">
        <v>914</v>
      </c>
      <c r="V206" s="35"/>
      <c r="W206" s="35">
        <v>13</v>
      </c>
      <c r="X206" s="55">
        <v>2481749.9</v>
      </c>
      <c r="Y206" s="35">
        <v>569</v>
      </c>
      <c r="Z206" s="35">
        <v>7178</v>
      </c>
      <c r="AA206" s="53" t="s">
        <v>1337</v>
      </c>
      <c r="AB206" s="68" t="s">
        <v>1338</v>
      </c>
    </row>
    <row r="207" spans="1:28" ht="27.75" thickBot="1" x14ac:dyDescent="0.3">
      <c r="A207" s="60">
        <v>205</v>
      </c>
      <c r="B207" s="37" t="s">
        <v>212</v>
      </c>
      <c r="C207" s="42" t="s">
        <v>178</v>
      </c>
      <c r="D207" s="37" t="s">
        <v>212</v>
      </c>
      <c r="E207" s="30">
        <v>628</v>
      </c>
      <c r="F207" s="31">
        <v>165</v>
      </c>
      <c r="G207" s="34">
        <v>97</v>
      </c>
      <c r="H207" s="34">
        <v>16</v>
      </c>
      <c r="I207" s="31" t="s">
        <v>990</v>
      </c>
      <c r="J207" s="31"/>
      <c r="K207" s="35" t="s">
        <v>556</v>
      </c>
      <c r="L207" s="35">
        <v>6</v>
      </c>
      <c r="M207" s="59">
        <f t="shared" si="3"/>
        <v>6</v>
      </c>
      <c r="N207" s="35" t="s">
        <v>556</v>
      </c>
      <c r="O207" s="35" t="s">
        <v>557</v>
      </c>
      <c r="P207" s="35" t="s">
        <v>556</v>
      </c>
      <c r="Q207" s="35" t="s">
        <v>915</v>
      </c>
      <c r="R207" s="36" t="s">
        <v>556</v>
      </c>
      <c r="S207" s="35"/>
      <c r="T207" s="35"/>
      <c r="U207" s="35" t="s">
        <v>914</v>
      </c>
      <c r="V207" s="35"/>
      <c r="W207" s="35">
        <v>15</v>
      </c>
      <c r="X207" s="55">
        <v>62042371.229999997</v>
      </c>
      <c r="Y207" s="35">
        <v>441</v>
      </c>
      <c r="Z207" s="35">
        <v>6983</v>
      </c>
      <c r="AA207" s="53" t="s">
        <v>1339</v>
      </c>
      <c r="AB207" s="68" t="s">
        <v>1340</v>
      </c>
    </row>
    <row r="208" spans="1:28" ht="15.75" thickBot="1" x14ac:dyDescent="0.3">
      <c r="A208" s="60">
        <v>206</v>
      </c>
      <c r="B208" s="37" t="s">
        <v>213</v>
      </c>
      <c r="C208" s="42" t="s">
        <v>178</v>
      </c>
      <c r="D208" s="37" t="s">
        <v>213</v>
      </c>
      <c r="E208" s="30">
        <v>233</v>
      </c>
      <c r="F208" s="31">
        <v>75</v>
      </c>
      <c r="G208" s="34">
        <v>122</v>
      </c>
      <c r="H208" s="34">
        <v>27</v>
      </c>
      <c r="I208" s="31" t="s">
        <v>991</v>
      </c>
      <c r="J208" s="31"/>
      <c r="K208" s="35" t="s">
        <v>556</v>
      </c>
      <c r="L208" s="35">
        <v>2</v>
      </c>
      <c r="M208" s="59">
        <f t="shared" si="3"/>
        <v>2</v>
      </c>
      <c r="N208" s="35" t="s">
        <v>556</v>
      </c>
      <c r="O208" s="35" t="s">
        <v>557</v>
      </c>
      <c r="P208" s="35" t="s">
        <v>556</v>
      </c>
      <c r="Q208" s="35" t="s">
        <v>915</v>
      </c>
      <c r="R208" s="36" t="s">
        <v>556</v>
      </c>
      <c r="S208" s="35"/>
      <c r="T208" s="35"/>
      <c r="U208" s="35" t="s">
        <v>914</v>
      </c>
      <c r="V208" s="35"/>
      <c r="W208" s="35">
        <v>8</v>
      </c>
      <c r="X208" s="55">
        <v>5493224.4199999999</v>
      </c>
      <c r="Y208" s="35">
        <v>32</v>
      </c>
      <c r="Z208" s="35">
        <v>7873</v>
      </c>
      <c r="AA208" s="53" t="s">
        <v>1341</v>
      </c>
      <c r="AB208" s="68" t="s">
        <v>1342</v>
      </c>
    </row>
    <row r="209" spans="1:28" ht="15.75" thickBot="1" x14ac:dyDescent="0.3">
      <c r="A209" s="60">
        <v>207</v>
      </c>
      <c r="B209" s="37" t="s">
        <v>214</v>
      </c>
      <c r="C209" s="42" t="s">
        <v>178</v>
      </c>
      <c r="D209" s="37" t="s">
        <v>214</v>
      </c>
      <c r="E209" s="30">
        <v>140</v>
      </c>
      <c r="F209" s="31">
        <v>51</v>
      </c>
      <c r="G209" s="34">
        <v>102</v>
      </c>
      <c r="H209" s="34">
        <v>7</v>
      </c>
      <c r="I209" s="31" t="s">
        <v>991</v>
      </c>
      <c r="J209" s="31"/>
      <c r="K209" s="35" t="s">
        <v>556</v>
      </c>
      <c r="L209" s="35">
        <v>2</v>
      </c>
      <c r="M209" s="59">
        <f t="shared" si="3"/>
        <v>2</v>
      </c>
      <c r="N209" s="35" t="s">
        <v>556</v>
      </c>
      <c r="O209" s="35" t="s">
        <v>557</v>
      </c>
      <c r="P209" s="35" t="s">
        <v>556</v>
      </c>
      <c r="Q209" s="35" t="s">
        <v>915</v>
      </c>
      <c r="R209" s="36" t="s">
        <v>556</v>
      </c>
      <c r="S209" s="35"/>
      <c r="T209" s="35"/>
      <c r="U209" s="35" t="s">
        <v>914</v>
      </c>
      <c r="V209" s="35"/>
      <c r="W209" s="35">
        <v>10</v>
      </c>
      <c r="X209" s="55">
        <v>3062640</v>
      </c>
      <c r="Y209" s="35">
        <v>37</v>
      </c>
      <c r="Z209" s="35">
        <v>1505</v>
      </c>
      <c r="AA209" s="53" t="s">
        <v>1343</v>
      </c>
      <c r="AB209" s="68" t="s">
        <v>1344</v>
      </c>
    </row>
    <row r="210" spans="1:28" ht="15.75" thickBot="1" x14ac:dyDescent="0.3">
      <c r="A210" s="60">
        <v>208</v>
      </c>
      <c r="B210" s="37" t="s">
        <v>215</v>
      </c>
      <c r="C210" s="42" t="s">
        <v>178</v>
      </c>
      <c r="D210" s="37" t="s">
        <v>215</v>
      </c>
      <c r="E210" s="30">
        <v>552</v>
      </c>
      <c r="F210" s="31">
        <v>143</v>
      </c>
      <c r="G210" s="34">
        <v>106</v>
      </c>
      <c r="H210" s="34">
        <v>25</v>
      </c>
      <c r="I210" s="31" t="s">
        <v>991</v>
      </c>
      <c r="J210" s="31"/>
      <c r="K210" s="35" t="s">
        <v>556</v>
      </c>
      <c r="L210" s="35">
        <v>9</v>
      </c>
      <c r="M210" s="59">
        <f t="shared" si="3"/>
        <v>9</v>
      </c>
      <c r="N210" s="35" t="s">
        <v>556</v>
      </c>
      <c r="O210" s="35" t="s">
        <v>557</v>
      </c>
      <c r="P210" s="35" t="s">
        <v>557</v>
      </c>
      <c r="Q210" s="35" t="s">
        <v>915</v>
      </c>
      <c r="R210" s="36" t="s">
        <v>556</v>
      </c>
      <c r="S210" s="35"/>
      <c r="T210" s="35"/>
      <c r="U210" s="35" t="s">
        <v>914</v>
      </c>
      <c r="V210" s="35"/>
      <c r="W210" s="35">
        <v>3</v>
      </c>
      <c r="X210" s="55">
        <v>3029827.95</v>
      </c>
      <c r="Y210" s="35">
        <v>29</v>
      </c>
      <c r="Z210" s="35">
        <v>5677</v>
      </c>
      <c r="AA210" s="53" t="s">
        <v>1345</v>
      </c>
      <c r="AB210" s="61"/>
    </row>
    <row r="211" spans="1:28" ht="15.75" thickBot="1" x14ac:dyDescent="0.3">
      <c r="A211" s="60">
        <v>209</v>
      </c>
      <c r="B211" s="37" t="s">
        <v>216</v>
      </c>
      <c r="C211" s="42" t="s">
        <v>178</v>
      </c>
      <c r="D211" s="37" t="s">
        <v>216</v>
      </c>
      <c r="E211" s="30">
        <v>69</v>
      </c>
      <c r="F211" s="31">
        <v>56</v>
      </c>
      <c r="G211" s="34">
        <v>111</v>
      </c>
      <c r="H211" s="34">
        <v>16</v>
      </c>
      <c r="I211" s="31" t="s">
        <v>991</v>
      </c>
      <c r="J211" s="31"/>
      <c r="K211" s="35" t="s">
        <v>556</v>
      </c>
      <c r="L211" s="35"/>
      <c r="M211" s="59">
        <f t="shared" si="3"/>
        <v>0</v>
      </c>
      <c r="N211" s="35" t="s">
        <v>556</v>
      </c>
      <c r="O211" s="35" t="s">
        <v>557</v>
      </c>
      <c r="P211" s="35" t="s">
        <v>557</v>
      </c>
      <c r="Q211" s="35" t="s">
        <v>915</v>
      </c>
      <c r="R211" s="36" t="s">
        <v>556</v>
      </c>
      <c r="S211" s="35"/>
      <c r="T211" s="35"/>
      <c r="U211" s="35" t="s">
        <v>914</v>
      </c>
      <c r="V211" s="35"/>
      <c r="W211" s="35">
        <v>19</v>
      </c>
      <c r="X211" s="55">
        <v>5522439.3799999999</v>
      </c>
      <c r="Y211" s="35">
        <v>141</v>
      </c>
      <c r="Z211" s="35">
        <v>2275</v>
      </c>
      <c r="AA211" s="53" t="s">
        <v>1346</v>
      </c>
      <c r="AB211" s="68" t="s">
        <v>1347</v>
      </c>
    </row>
    <row r="212" spans="1:28" ht="15.75" thickBot="1" x14ac:dyDescent="0.3">
      <c r="A212" s="60">
        <v>210</v>
      </c>
      <c r="B212" s="37" t="s">
        <v>217</v>
      </c>
      <c r="C212" s="42" t="s">
        <v>178</v>
      </c>
      <c r="D212" s="37" t="s">
        <v>217</v>
      </c>
      <c r="E212" s="30">
        <v>1038</v>
      </c>
      <c r="F212" s="31">
        <v>287</v>
      </c>
      <c r="G212" s="34">
        <v>93</v>
      </c>
      <c r="H212" s="34">
        <v>15</v>
      </c>
      <c r="I212" s="31" t="s">
        <v>991</v>
      </c>
      <c r="J212" s="31"/>
      <c r="K212" s="35" t="s">
        <v>556</v>
      </c>
      <c r="L212" s="35">
        <v>16</v>
      </c>
      <c r="M212" s="59">
        <f t="shared" si="3"/>
        <v>16</v>
      </c>
      <c r="N212" s="35" t="s">
        <v>556</v>
      </c>
      <c r="O212" s="35" t="s">
        <v>557</v>
      </c>
      <c r="P212" s="35" t="s">
        <v>557</v>
      </c>
      <c r="Q212" s="35" t="s">
        <v>915</v>
      </c>
      <c r="R212" s="36" t="s">
        <v>556</v>
      </c>
      <c r="S212" s="35"/>
      <c r="T212" s="35"/>
      <c r="U212" s="35" t="s">
        <v>914</v>
      </c>
      <c r="V212" s="35"/>
      <c r="W212" s="35">
        <v>17</v>
      </c>
      <c r="X212" s="55">
        <v>4425517.62</v>
      </c>
      <c r="Y212" s="35">
        <v>956</v>
      </c>
      <c r="Z212" s="35">
        <v>8518</v>
      </c>
      <c r="AA212" s="53" t="s">
        <v>1348</v>
      </c>
      <c r="AB212" s="68" t="s">
        <v>1349</v>
      </c>
    </row>
    <row r="213" spans="1:28" ht="15.75" thickBot="1" x14ac:dyDescent="0.3">
      <c r="A213" s="60">
        <v>211</v>
      </c>
      <c r="B213" s="37" t="s">
        <v>218</v>
      </c>
      <c r="C213" s="42" t="s">
        <v>178</v>
      </c>
      <c r="D213" s="37" t="s">
        <v>218</v>
      </c>
      <c r="E213" s="30">
        <v>492</v>
      </c>
      <c r="F213" s="31">
        <v>146</v>
      </c>
      <c r="G213" s="34">
        <v>111</v>
      </c>
      <c r="H213" s="34">
        <v>15</v>
      </c>
      <c r="I213" s="31" t="s">
        <v>991</v>
      </c>
      <c r="J213" s="31"/>
      <c r="K213" s="35" t="s">
        <v>556</v>
      </c>
      <c r="L213" s="53">
        <v>5</v>
      </c>
      <c r="M213" s="59">
        <f t="shared" si="3"/>
        <v>5</v>
      </c>
      <c r="N213" s="35" t="s">
        <v>556</v>
      </c>
      <c r="O213" s="35" t="s">
        <v>556</v>
      </c>
      <c r="P213" s="35" t="s">
        <v>557</v>
      </c>
      <c r="Q213" s="35" t="s">
        <v>915</v>
      </c>
      <c r="R213" s="36" t="s">
        <v>556</v>
      </c>
      <c r="S213" s="35"/>
      <c r="T213" s="35"/>
      <c r="U213" s="35" t="s">
        <v>914</v>
      </c>
      <c r="V213" s="35"/>
      <c r="W213" s="53">
        <v>3</v>
      </c>
      <c r="X213" s="56">
        <v>619450.44999999995</v>
      </c>
      <c r="Y213" s="53">
        <v>18</v>
      </c>
      <c r="Z213" s="53">
        <v>2928</v>
      </c>
      <c r="AA213" s="53" t="s">
        <v>1350</v>
      </c>
      <c r="AB213" s="68" t="s">
        <v>1351</v>
      </c>
    </row>
    <row r="214" spans="1:28" ht="15.75" thickBot="1" x14ac:dyDescent="0.3">
      <c r="A214" s="60">
        <v>212</v>
      </c>
      <c r="B214" s="37" t="s">
        <v>219</v>
      </c>
      <c r="C214" s="42" t="s">
        <v>178</v>
      </c>
      <c r="D214" s="37" t="s">
        <v>219</v>
      </c>
      <c r="E214" s="30">
        <v>481</v>
      </c>
      <c r="F214" s="31">
        <v>216</v>
      </c>
      <c r="G214" s="34">
        <v>114</v>
      </c>
      <c r="H214" s="34">
        <v>19</v>
      </c>
      <c r="I214" s="31" t="s">
        <v>991</v>
      </c>
      <c r="J214" s="31"/>
      <c r="K214" s="35" t="s">
        <v>556</v>
      </c>
      <c r="L214" s="35">
        <v>3</v>
      </c>
      <c r="M214" s="59">
        <f t="shared" si="3"/>
        <v>3</v>
      </c>
      <c r="N214" s="35" t="s">
        <v>556</v>
      </c>
      <c r="O214" s="35" t="s">
        <v>556</v>
      </c>
      <c r="P214" s="35" t="s">
        <v>557</v>
      </c>
      <c r="Q214" s="35" t="s">
        <v>915</v>
      </c>
      <c r="R214" s="36" t="s">
        <v>556</v>
      </c>
      <c r="S214" s="35"/>
      <c r="T214" s="35"/>
      <c r="U214" s="35" t="s">
        <v>914</v>
      </c>
      <c r="V214" s="35"/>
      <c r="W214" s="35">
        <v>21</v>
      </c>
      <c r="X214" s="55">
        <v>12412728.32</v>
      </c>
      <c r="Y214" s="35">
        <v>1642</v>
      </c>
      <c r="Z214" s="35">
        <v>20820</v>
      </c>
      <c r="AA214" s="53" t="s">
        <v>1352</v>
      </c>
      <c r="AB214" s="64" t="s">
        <v>1353</v>
      </c>
    </row>
    <row r="215" spans="1:28" ht="15.75" thickBot="1" x14ac:dyDescent="0.3">
      <c r="A215" s="60">
        <v>213</v>
      </c>
      <c r="B215" s="37" t="s">
        <v>220</v>
      </c>
      <c r="C215" s="42" t="s">
        <v>178</v>
      </c>
      <c r="D215" s="37" t="s">
        <v>220</v>
      </c>
      <c r="E215" s="30">
        <v>179</v>
      </c>
      <c r="F215" s="31">
        <v>68</v>
      </c>
      <c r="G215" s="34">
        <v>101</v>
      </c>
      <c r="H215" s="34">
        <v>12</v>
      </c>
      <c r="I215" s="31" t="s">
        <v>991</v>
      </c>
      <c r="J215" s="31"/>
      <c r="K215" s="35" t="s">
        <v>556</v>
      </c>
      <c r="L215" s="35">
        <v>3</v>
      </c>
      <c r="M215" s="59">
        <f t="shared" si="3"/>
        <v>3</v>
      </c>
      <c r="N215" s="35" t="s">
        <v>556</v>
      </c>
      <c r="O215" s="35" t="s">
        <v>556</v>
      </c>
      <c r="P215" s="35" t="s">
        <v>557</v>
      </c>
      <c r="Q215" s="35" t="s">
        <v>915</v>
      </c>
      <c r="R215" s="36" t="s">
        <v>556</v>
      </c>
      <c r="S215" s="35"/>
      <c r="T215" s="35"/>
      <c r="U215" s="35" t="s">
        <v>914</v>
      </c>
      <c r="V215" s="35"/>
      <c r="W215" s="35">
        <v>3</v>
      </c>
      <c r="X215" s="55">
        <v>556976.84</v>
      </c>
      <c r="Y215" s="35">
        <v>6</v>
      </c>
      <c r="Z215" s="35">
        <v>1328</v>
      </c>
      <c r="AA215" s="53" t="s">
        <v>1354</v>
      </c>
      <c r="AB215" s="64" t="s">
        <v>1355</v>
      </c>
    </row>
    <row r="216" spans="1:28" ht="15.75" thickBot="1" x14ac:dyDescent="0.3">
      <c r="A216" s="60">
        <v>214</v>
      </c>
      <c r="B216" s="37" t="s">
        <v>221</v>
      </c>
      <c r="C216" s="42" t="s">
        <v>178</v>
      </c>
      <c r="D216" s="37" t="s">
        <v>221</v>
      </c>
      <c r="E216" s="30">
        <v>1019</v>
      </c>
      <c r="F216" s="31">
        <v>337</v>
      </c>
      <c r="G216" s="34">
        <v>95</v>
      </c>
      <c r="H216" s="34">
        <v>2</v>
      </c>
      <c r="I216" s="31" t="s">
        <v>991</v>
      </c>
      <c r="J216" s="31"/>
      <c r="K216" s="35" t="s">
        <v>556</v>
      </c>
      <c r="L216" s="35">
        <v>10</v>
      </c>
      <c r="M216" s="59">
        <f t="shared" si="3"/>
        <v>10</v>
      </c>
      <c r="N216" s="35" t="s">
        <v>556</v>
      </c>
      <c r="O216" s="35" t="s">
        <v>557</v>
      </c>
      <c r="P216" s="35" t="s">
        <v>557</v>
      </c>
      <c r="Q216" s="35" t="s">
        <v>915</v>
      </c>
      <c r="R216" s="36" t="s">
        <v>556</v>
      </c>
      <c r="S216" s="35"/>
      <c r="T216" s="35"/>
      <c r="U216" s="35" t="s">
        <v>914</v>
      </c>
      <c r="V216" s="35"/>
      <c r="W216" s="35">
        <v>3</v>
      </c>
      <c r="X216" s="55">
        <v>261265.05</v>
      </c>
      <c r="Y216" s="35">
        <v>231</v>
      </c>
      <c r="Z216" s="35">
        <v>3718</v>
      </c>
      <c r="AA216" s="53" t="s">
        <v>1356</v>
      </c>
      <c r="AB216" s="68" t="s">
        <v>1357</v>
      </c>
    </row>
    <row r="217" spans="1:28" ht="15.75" thickBot="1" x14ac:dyDescent="0.3">
      <c r="A217" s="60">
        <v>215</v>
      </c>
      <c r="B217" s="37" t="s">
        <v>222</v>
      </c>
      <c r="C217" s="42" t="s">
        <v>178</v>
      </c>
      <c r="D217" s="37" t="s">
        <v>222</v>
      </c>
      <c r="E217" s="30">
        <v>560</v>
      </c>
      <c r="F217" s="31">
        <v>160</v>
      </c>
      <c r="G217" s="34">
        <v>109</v>
      </c>
      <c r="H217" s="34">
        <v>14</v>
      </c>
      <c r="I217" s="31" t="s">
        <v>990</v>
      </c>
      <c r="J217" s="31"/>
      <c r="K217" s="35" t="s">
        <v>556</v>
      </c>
      <c r="L217" s="35">
        <v>9</v>
      </c>
      <c r="M217" s="59">
        <f t="shared" si="3"/>
        <v>9</v>
      </c>
      <c r="N217" s="35" t="s">
        <v>556</v>
      </c>
      <c r="O217" s="35" t="s">
        <v>557</v>
      </c>
      <c r="P217" s="35" t="s">
        <v>556</v>
      </c>
      <c r="Q217" s="35" t="s">
        <v>915</v>
      </c>
      <c r="R217" s="36" t="s">
        <v>556</v>
      </c>
      <c r="S217" s="35"/>
      <c r="T217" s="35"/>
      <c r="U217" s="35" t="s">
        <v>914</v>
      </c>
      <c r="V217" s="35"/>
      <c r="W217" s="35">
        <v>31</v>
      </c>
      <c r="X217" s="55">
        <v>25353653.050000001</v>
      </c>
      <c r="Y217" s="35">
        <v>705</v>
      </c>
      <c r="Z217" s="35">
        <v>16300</v>
      </c>
      <c r="AA217" s="53" t="s">
        <v>1358</v>
      </c>
      <c r="AB217" s="68" t="s">
        <v>1359</v>
      </c>
    </row>
    <row r="218" spans="1:28" ht="15.75" thickBot="1" x14ac:dyDescent="0.3">
      <c r="A218" s="60">
        <v>216</v>
      </c>
      <c r="B218" s="37" t="s">
        <v>223</v>
      </c>
      <c r="C218" s="42" t="s">
        <v>178</v>
      </c>
      <c r="D218" s="37" t="s">
        <v>223</v>
      </c>
      <c r="E218" s="30">
        <v>41</v>
      </c>
      <c r="F218" s="31">
        <v>22</v>
      </c>
      <c r="G218" s="34">
        <v>131</v>
      </c>
      <c r="H218" s="34">
        <v>36</v>
      </c>
      <c r="I218" s="31" t="s">
        <v>991</v>
      </c>
      <c r="J218" s="31"/>
      <c r="K218" s="35" t="s">
        <v>556</v>
      </c>
      <c r="L218" s="35"/>
      <c r="M218" s="59">
        <f t="shared" si="3"/>
        <v>0</v>
      </c>
      <c r="N218" s="35" t="s">
        <v>556</v>
      </c>
      <c r="O218" s="35" t="s">
        <v>557</v>
      </c>
      <c r="P218" s="35" t="s">
        <v>557</v>
      </c>
      <c r="Q218" s="35" t="s">
        <v>915</v>
      </c>
      <c r="R218" s="36" t="s">
        <v>556</v>
      </c>
      <c r="S218" s="35"/>
      <c r="T218" s="35"/>
      <c r="U218" s="35" t="s">
        <v>914</v>
      </c>
      <c r="V218" s="35"/>
      <c r="W218" s="35">
        <v>10</v>
      </c>
      <c r="X218" s="55">
        <v>3963436.24</v>
      </c>
      <c r="Y218" s="35">
        <v>208</v>
      </c>
      <c r="Z218" s="35">
        <v>433</v>
      </c>
      <c r="AA218" s="53" t="s">
        <v>1083</v>
      </c>
      <c r="AB218" s="68">
        <v>5359835005</v>
      </c>
    </row>
    <row r="219" spans="1:28" ht="15.75" thickBot="1" x14ac:dyDescent="0.3">
      <c r="A219" s="60">
        <v>217</v>
      </c>
      <c r="B219" s="37" t="s">
        <v>224</v>
      </c>
      <c r="C219" s="42" t="s">
        <v>178</v>
      </c>
      <c r="D219" s="37" t="s">
        <v>224</v>
      </c>
      <c r="E219" s="30">
        <v>60</v>
      </c>
      <c r="F219" s="31">
        <v>31</v>
      </c>
      <c r="G219" s="34">
        <v>106</v>
      </c>
      <c r="H219" s="34">
        <v>11</v>
      </c>
      <c r="I219" s="31" t="s">
        <v>991</v>
      </c>
      <c r="J219" s="31"/>
      <c r="K219" s="35" t="s">
        <v>556</v>
      </c>
      <c r="L219" s="35"/>
      <c r="M219" s="59">
        <f t="shared" si="3"/>
        <v>0</v>
      </c>
      <c r="N219" s="35" t="s">
        <v>556</v>
      </c>
      <c r="O219" s="35" t="s">
        <v>557</v>
      </c>
      <c r="P219" s="35" t="s">
        <v>557</v>
      </c>
      <c r="Q219" s="35" t="s">
        <v>916</v>
      </c>
      <c r="R219" s="36" t="s">
        <v>557</v>
      </c>
      <c r="S219" s="35"/>
      <c r="T219" s="35"/>
      <c r="U219" s="35" t="s">
        <v>914</v>
      </c>
      <c r="V219" s="35"/>
      <c r="W219" s="35">
        <v>20</v>
      </c>
      <c r="X219" s="55">
        <v>1728200.01</v>
      </c>
      <c r="Y219" s="35">
        <v>94</v>
      </c>
      <c r="Z219" s="35">
        <v>3068</v>
      </c>
      <c r="AA219" s="53" t="s">
        <v>1360</v>
      </c>
      <c r="AB219" s="61"/>
    </row>
    <row r="220" spans="1:28" ht="15.75" thickBot="1" x14ac:dyDescent="0.3">
      <c r="A220" s="60">
        <v>218</v>
      </c>
      <c r="B220" s="37" t="s">
        <v>225</v>
      </c>
      <c r="C220" s="42" t="s">
        <v>178</v>
      </c>
      <c r="D220" s="37" t="s">
        <v>225</v>
      </c>
      <c r="E220" s="30">
        <v>211</v>
      </c>
      <c r="F220" s="31">
        <v>95</v>
      </c>
      <c r="G220" s="34">
        <v>76</v>
      </c>
      <c r="H220" s="34">
        <v>25</v>
      </c>
      <c r="I220" s="31" t="s">
        <v>991</v>
      </c>
      <c r="J220" s="31"/>
      <c r="K220" s="35" t="s">
        <v>556</v>
      </c>
      <c r="L220" s="35">
        <v>2</v>
      </c>
      <c r="M220" s="59">
        <f t="shared" si="3"/>
        <v>2</v>
      </c>
      <c r="N220" s="35" t="s">
        <v>556</v>
      </c>
      <c r="O220" s="35" t="s">
        <v>557</v>
      </c>
      <c r="P220" s="35" t="s">
        <v>557</v>
      </c>
      <c r="Q220" s="35" t="s">
        <v>915</v>
      </c>
      <c r="R220" s="36" t="s">
        <v>556</v>
      </c>
      <c r="S220" s="35"/>
      <c r="T220" s="35"/>
      <c r="U220" s="35" t="s">
        <v>914</v>
      </c>
      <c r="V220" s="35"/>
      <c r="W220" s="35">
        <v>2</v>
      </c>
      <c r="X220" s="55">
        <v>5031714.75</v>
      </c>
      <c r="Y220" s="35">
        <v>29</v>
      </c>
      <c r="Z220" s="35">
        <v>10669</v>
      </c>
      <c r="AA220" s="53" t="s">
        <v>1361</v>
      </c>
      <c r="AB220" s="68" t="s">
        <v>1362</v>
      </c>
    </row>
    <row r="221" spans="1:28" ht="15.75" thickBot="1" x14ac:dyDescent="0.3">
      <c r="A221" s="60">
        <v>219</v>
      </c>
      <c r="B221" s="37" t="s">
        <v>227</v>
      </c>
      <c r="C221" s="42" t="s">
        <v>178</v>
      </c>
      <c r="D221" s="37" t="s">
        <v>227</v>
      </c>
      <c r="E221" s="30">
        <v>711</v>
      </c>
      <c r="F221" s="31">
        <v>176</v>
      </c>
      <c r="G221" s="34">
        <v>107</v>
      </c>
      <c r="H221" s="34">
        <v>27</v>
      </c>
      <c r="I221" s="31" t="s">
        <v>991</v>
      </c>
      <c r="J221" s="31"/>
      <c r="K221" s="35" t="s">
        <v>556</v>
      </c>
      <c r="L221" s="35">
        <v>9</v>
      </c>
      <c r="M221" s="59">
        <f t="shared" si="3"/>
        <v>9</v>
      </c>
      <c r="N221" s="35" t="s">
        <v>556</v>
      </c>
      <c r="O221" s="35" t="s">
        <v>556</v>
      </c>
      <c r="P221" s="35" t="s">
        <v>557</v>
      </c>
      <c r="Q221" s="35" t="s">
        <v>915</v>
      </c>
      <c r="R221" s="36" t="s">
        <v>556</v>
      </c>
      <c r="S221" s="35"/>
      <c r="T221" s="35"/>
      <c r="U221" s="35" t="s">
        <v>914</v>
      </c>
      <c r="V221" s="35"/>
      <c r="W221" s="35">
        <v>1</v>
      </c>
      <c r="X221" s="55">
        <v>792602</v>
      </c>
      <c r="Y221" s="35">
        <v>232</v>
      </c>
      <c r="Z221" s="35">
        <v>9536</v>
      </c>
      <c r="AA221" s="53" t="s">
        <v>1363</v>
      </c>
      <c r="AB221" s="68" t="s">
        <v>1364</v>
      </c>
    </row>
    <row r="222" spans="1:28" ht="15.75" thickBot="1" x14ac:dyDescent="0.3">
      <c r="A222" s="60">
        <v>220</v>
      </c>
      <c r="B222" s="37" t="s">
        <v>228</v>
      </c>
      <c r="C222" s="42" t="s">
        <v>178</v>
      </c>
      <c r="D222" s="37" t="s">
        <v>228</v>
      </c>
      <c r="E222" s="30">
        <v>610</v>
      </c>
      <c r="F222" s="31">
        <v>174</v>
      </c>
      <c r="G222" s="34">
        <v>79</v>
      </c>
      <c r="H222" s="34">
        <v>28</v>
      </c>
      <c r="I222" s="31" t="s">
        <v>991</v>
      </c>
      <c r="J222" s="31"/>
      <c r="K222" s="35" t="s">
        <v>556</v>
      </c>
      <c r="L222" s="35">
        <v>9</v>
      </c>
      <c r="M222" s="59">
        <f t="shared" si="3"/>
        <v>9</v>
      </c>
      <c r="N222" s="35" t="s">
        <v>556</v>
      </c>
      <c r="O222" s="35" t="s">
        <v>556</v>
      </c>
      <c r="P222" s="35" t="s">
        <v>557</v>
      </c>
      <c r="Q222" s="35" t="s">
        <v>915</v>
      </c>
      <c r="R222" s="36" t="s">
        <v>556</v>
      </c>
      <c r="S222" s="35"/>
      <c r="T222" s="35"/>
      <c r="U222" s="35" t="s">
        <v>914</v>
      </c>
      <c r="V222" s="35"/>
      <c r="W222" s="35">
        <v>30</v>
      </c>
      <c r="X222" s="55">
        <v>5806800</v>
      </c>
      <c r="Y222" s="35">
        <v>211</v>
      </c>
      <c r="Z222" s="35">
        <v>19505</v>
      </c>
      <c r="AA222" s="53" t="s">
        <v>1365</v>
      </c>
      <c r="AB222" s="64" t="s">
        <v>1366</v>
      </c>
    </row>
    <row r="223" spans="1:28" ht="15.75" thickBot="1" x14ac:dyDescent="0.3">
      <c r="A223" s="60">
        <v>221</v>
      </c>
      <c r="B223" s="37" t="s">
        <v>229</v>
      </c>
      <c r="C223" s="42" t="s">
        <v>178</v>
      </c>
      <c r="D223" s="37" t="s">
        <v>229</v>
      </c>
      <c r="E223" s="30">
        <v>540</v>
      </c>
      <c r="F223" s="31">
        <v>167</v>
      </c>
      <c r="G223" s="34">
        <v>85</v>
      </c>
      <c r="H223" s="34">
        <v>14</v>
      </c>
      <c r="I223" s="31" t="s">
        <v>990</v>
      </c>
      <c r="J223" s="31"/>
      <c r="K223" s="35" t="s">
        <v>556</v>
      </c>
      <c r="L223" s="35">
        <v>9</v>
      </c>
      <c r="M223" s="59">
        <f t="shared" si="3"/>
        <v>9</v>
      </c>
      <c r="N223" s="35" t="s">
        <v>556</v>
      </c>
      <c r="O223" s="35" t="s">
        <v>557</v>
      </c>
      <c r="P223" s="35" t="s">
        <v>556</v>
      </c>
      <c r="Q223" s="35" t="s">
        <v>915</v>
      </c>
      <c r="R223" s="36" t="s">
        <v>556</v>
      </c>
      <c r="S223" s="35"/>
      <c r="T223" s="35"/>
      <c r="U223" s="35" t="s">
        <v>914</v>
      </c>
      <c r="V223" s="35"/>
      <c r="W223" s="35">
        <v>2</v>
      </c>
      <c r="X223" s="55">
        <v>23094</v>
      </c>
      <c r="Y223" s="35">
        <v>154</v>
      </c>
      <c r="Z223" s="35">
        <v>4605</v>
      </c>
      <c r="AA223" s="53" t="s">
        <v>1367</v>
      </c>
      <c r="AB223" s="64" t="s">
        <v>1368</v>
      </c>
    </row>
    <row r="224" spans="1:28" ht="15.75" thickBot="1" x14ac:dyDescent="0.3">
      <c r="A224" s="60">
        <v>222</v>
      </c>
      <c r="B224" s="37" t="s">
        <v>230</v>
      </c>
      <c r="C224" s="42" t="s">
        <v>178</v>
      </c>
      <c r="D224" s="37" t="s">
        <v>230</v>
      </c>
      <c r="E224" s="30">
        <v>1718</v>
      </c>
      <c r="F224" s="31">
        <v>347</v>
      </c>
      <c r="G224" s="34">
        <v>115</v>
      </c>
      <c r="H224" s="34">
        <v>20</v>
      </c>
      <c r="I224" s="31" t="s">
        <v>990</v>
      </c>
      <c r="J224" s="31"/>
      <c r="K224" s="35" t="s">
        <v>556</v>
      </c>
      <c r="L224" s="35">
        <v>26</v>
      </c>
      <c r="M224" s="59">
        <f t="shared" si="3"/>
        <v>26</v>
      </c>
      <c r="N224" s="35" t="s">
        <v>556</v>
      </c>
      <c r="O224" s="35" t="s">
        <v>556</v>
      </c>
      <c r="P224" s="35" t="s">
        <v>557</v>
      </c>
      <c r="Q224" s="35" t="s">
        <v>915</v>
      </c>
      <c r="R224" s="36" t="s">
        <v>556</v>
      </c>
      <c r="S224" s="35"/>
      <c r="T224" s="35"/>
      <c r="U224" s="35" t="s">
        <v>914</v>
      </c>
      <c r="V224" s="35"/>
      <c r="W224" s="35">
        <v>6</v>
      </c>
      <c r="X224" s="55">
        <v>7001949.0700000003</v>
      </c>
      <c r="Y224" s="35">
        <v>725</v>
      </c>
      <c r="Z224" s="35">
        <v>12246</v>
      </c>
      <c r="AA224" s="53" t="s">
        <v>1369</v>
      </c>
      <c r="AB224" s="68" t="s">
        <v>1370</v>
      </c>
    </row>
    <row r="225" spans="1:28" ht="15.75" thickBot="1" x14ac:dyDescent="0.3">
      <c r="A225" s="60">
        <v>223</v>
      </c>
      <c r="B225" s="37" t="s">
        <v>231</v>
      </c>
      <c r="C225" s="42" t="s">
        <v>178</v>
      </c>
      <c r="D225" s="37" t="s">
        <v>231</v>
      </c>
      <c r="E225" s="30">
        <v>484</v>
      </c>
      <c r="F225" s="31">
        <v>127</v>
      </c>
      <c r="G225" s="34">
        <v>105</v>
      </c>
      <c r="H225" s="34">
        <v>10</v>
      </c>
      <c r="I225" s="31" t="s">
        <v>990</v>
      </c>
      <c r="J225" s="31"/>
      <c r="K225" s="35" t="s">
        <v>556</v>
      </c>
      <c r="L225" s="35">
        <v>4</v>
      </c>
      <c r="M225" s="59">
        <f t="shared" si="3"/>
        <v>4</v>
      </c>
      <c r="N225" s="35" t="s">
        <v>556</v>
      </c>
      <c r="O225" s="35" t="s">
        <v>557</v>
      </c>
      <c r="P225" s="35" t="s">
        <v>556</v>
      </c>
      <c r="Q225" s="35" t="s">
        <v>915</v>
      </c>
      <c r="R225" s="36" t="s">
        <v>556</v>
      </c>
      <c r="S225" s="35"/>
      <c r="T225" s="35"/>
      <c r="U225" s="35" t="s">
        <v>914</v>
      </c>
      <c r="V225" s="35"/>
      <c r="W225" s="35">
        <v>39</v>
      </c>
      <c r="X225" s="55">
        <v>8129643.54</v>
      </c>
      <c r="Y225" s="35">
        <v>454</v>
      </c>
      <c r="Z225" s="35">
        <v>2812</v>
      </c>
      <c r="AA225" s="53" t="s">
        <v>1371</v>
      </c>
      <c r="AB225" s="64" t="s">
        <v>1372</v>
      </c>
    </row>
    <row r="226" spans="1:28" ht="15.75" thickBot="1" x14ac:dyDescent="0.3">
      <c r="A226" s="60">
        <v>224</v>
      </c>
      <c r="B226" s="37" t="s">
        <v>232</v>
      </c>
      <c r="C226" s="42" t="s">
        <v>178</v>
      </c>
      <c r="D226" s="37" t="s">
        <v>232</v>
      </c>
      <c r="E226" s="30">
        <v>563</v>
      </c>
      <c r="F226" s="31">
        <v>182</v>
      </c>
      <c r="G226" s="34">
        <v>126</v>
      </c>
      <c r="H226" s="34">
        <v>31</v>
      </c>
      <c r="I226" s="31" t="s">
        <v>990</v>
      </c>
      <c r="J226" s="31"/>
      <c r="K226" s="35" t="s">
        <v>557</v>
      </c>
      <c r="L226" s="35">
        <v>5</v>
      </c>
      <c r="M226" s="59">
        <f t="shared" si="3"/>
        <v>5</v>
      </c>
      <c r="N226" s="35" t="s">
        <v>557</v>
      </c>
      <c r="O226" s="35" t="s">
        <v>557</v>
      </c>
      <c r="P226" s="35" t="s">
        <v>557</v>
      </c>
      <c r="Q226" s="35" t="s">
        <v>915</v>
      </c>
      <c r="R226" s="36" t="s">
        <v>556</v>
      </c>
      <c r="S226" s="35"/>
      <c r="T226" s="35"/>
      <c r="U226" s="35" t="s">
        <v>914</v>
      </c>
      <c r="V226" s="35"/>
      <c r="W226" s="35">
        <v>15</v>
      </c>
      <c r="X226" s="55">
        <v>24372204.739999998</v>
      </c>
      <c r="Y226" s="35">
        <v>386</v>
      </c>
      <c r="Z226" s="35">
        <v>9958</v>
      </c>
      <c r="AA226" s="53" t="s">
        <v>1373</v>
      </c>
      <c r="AB226" s="68">
        <v>5373070462</v>
      </c>
    </row>
    <row r="227" spans="1:28" ht="15.75" thickBot="1" x14ac:dyDescent="0.3">
      <c r="A227" s="60">
        <v>225</v>
      </c>
      <c r="B227" s="37" t="s">
        <v>233</v>
      </c>
      <c r="C227" s="42" t="s">
        <v>178</v>
      </c>
      <c r="D227" s="37" t="s">
        <v>233</v>
      </c>
      <c r="E227" s="30">
        <v>187</v>
      </c>
      <c r="F227" s="31">
        <v>86</v>
      </c>
      <c r="G227" s="34">
        <v>80</v>
      </c>
      <c r="H227" s="34">
        <v>15</v>
      </c>
      <c r="I227" s="31" t="s">
        <v>991</v>
      </c>
      <c r="J227" s="31"/>
      <c r="K227" s="35" t="s">
        <v>556</v>
      </c>
      <c r="L227" s="35">
        <v>2</v>
      </c>
      <c r="M227" s="59">
        <f t="shared" si="3"/>
        <v>2</v>
      </c>
      <c r="N227" s="35" t="s">
        <v>556</v>
      </c>
      <c r="O227" s="35" t="s">
        <v>557</v>
      </c>
      <c r="P227" s="35" t="s">
        <v>557</v>
      </c>
      <c r="Q227" s="35" t="s">
        <v>915</v>
      </c>
      <c r="R227" s="36" t="s">
        <v>556</v>
      </c>
      <c r="S227" s="35"/>
      <c r="T227" s="35"/>
      <c r="U227" s="35" t="s">
        <v>914</v>
      </c>
      <c r="V227" s="35"/>
      <c r="W227" s="35">
        <v>17</v>
      </c>
      <c r="X227" s="55">
        <v>3366026</v>
      </c>
      <c r="Y227" s="35">
        <v>11</v>
      </c>
      <c r="Z227" s="35">
        <v>3700</v>
      </c>
      <c r="AA227" s="61" t="s">
        <v>1374</v>
      </c>
      <c r="AB227" s="68" t="s">
        <v>1375</v>
      </c>
    </row>
    <row r="228" spans="1:28" ht="15.75" thickBot="1" x14ac:dyDescent="0.3">
      <c r="A228" s="60">
        <v>226</v>
      </c>
      <c r="B228" s="37" t="s">
        <v>234</v>
      </c>
      <c r="C228" s="42" t="s">
        <v>178</v>
      </c>
      <c r="D228" s="37" t="s">
        <v>234</v>
      </c>
      <c r="E228" s="30">
        <v>66</v>
      </c>
      <c r="F228" s="31">
        <v>48</v>
      </c>
      <c r="G228" s="34">
        <v>73</v>
      </c>
      <c r="H228" s="34">
        <v>22</v>
      </c>
      <c r="I228" s="31" t="s">
        <v>991</v>
      </c>
      <c r="J228" s="31"/>
      <c r="K228" s="35" t="s">
        <v>556</v>
      </c>
      <c r="L228" s="35"/>
      <c r="M228" s="59">
        <f t="shared" si="3"/>
        <v>0</v>
      </c>
      <c r="N228" s="35" t="s">
        <v>556</v>
      </c>
      <c r="O228" s="35" t="s">
        <v>556</v>
      </c>
      <c r="P228" s="35" t="s">
        <v>557</v>
      </c>
      <c r="Q228" s="35" t="s">
        <v>915</v>
      </c>
      <c r="R228" s="36" t="s">
        <v>556</v>
      </c>
      <c r="S228" s="35"/>
      <c r="T228" s="35"/>
      <c r="U228" s="35" t="s">
        <v>914</v>
      </c>
      <c r="V228" s="35"/>
      <c r="W228" s="35">
        <v>1</v>
      </c>
      <c r="X228" s="55">
        <v>5872125</v>
      </c>
      <c r="Y228" s="35"/>
      <c r="Z228" s="35">
        <v>1061</v>
      </c>
      <c r="AA228" s="53" t="s">
        <v>1376</v>
      </c>
      <c r="AB228" s="61"/>
    </row>
    <row r="229" spans="1:28" ht="15.75" thickBot="1" x14ac:dyDescent="0.3">
      <c r="A229" s="60">
        <v>227</v>
      </c>
      <c r="B229" s="37" t="s">
        <v>235</v>
      </c>
      <c r="C229" s="42" t="s">
        <v>178</v>
      </c>
      <c r="D229" s="37" t="s">
        <v>235</v>
      </c>
      <c r="E229" s="30">
        <v>388</v>
      </c>
      <c r="F229" s="31">
        <v>105</v>
      </c>
      <c r="G229" s="34">
        <v>120</v>
      </c>
      <c r="H229" s="34">
        <v>25</v>
      </c>
      <c r="I229" s="31" t="s">
        <v>990</v>
      </c>
      <c r="J229" s="31"/>
      <c r="K229" s="35" t="s">
        <v>556</v>
      </c>
      <c r="L229" s="35">
        <v>5</v>
      </c>
      <c r="M229" s="59">
        <f t="shared" si="3"/>
        <v>5</v>
      </c>
      <c r="N229" s="35" t="s">
        <v>556</v>
      </c>
      <c r="O229" s="35" t="s">
        <v>556</v>
      </c>
      <c r="P229" s="35" t="s">
        <v>556</v>
      </c>
      <c r="Q229" s="35" t="s">
        <v>915</v>
      </c>
      <c r="R229" s="36" t="s">
        <v>556</v>
      </c>
      <c r="S229" s="35"/>
      <c r="T229" s="35"/>
      <c r="U229" s="35" t="s">
        <v>914</v>
      </c>
      <c r="V229" s="35"/>
      <c r="W229" s="35">
        <v>9</v>
      </c>
      <c r="X229" s="55">
        <v>4159105.11</v>
      </c>
      <c r="Y229" s="35">
        <v>56</v>
      </c>
      <c r="Z229" s="35">
        <v>7272</v>
      </c>
      <c r="AA229" s="53" t="s">
        <v>1377</v>
      </c>
      <c r="AB229" s="68" t="s">
        <v>1378</v>
      </c>
    </row>
    <row r="230" spans="1:28" ht="15.75" thickBot="1" x14ac:dyDescent="0.3">
      <c r="A230" s="60">
        <v>228</v>
      </c>
      <c r="B230" s="37" t="s">
        <v>236</v>
      </c>
      <c r="C230" s="42" t="s">
        <v>178</v>
      </c>
      <c r="D230" s="37" t="s">
        <v>236</v>
      </c>
      <c r="E230" s="30">
        <v>58</v>
      </c>
      <c r="F230" s="31">
        <v>26</v>
      </c>
      <c r="G230" s="34">
        <v>78</v>
      </c>
      <c r="H230" s="34">
        <v>27</v>
      </c>
      <c r="I230" s="31" t="s">
        <v>991</v>
      </c>
      <c r="J230" s="31"/>
      <c r="K230" s="35" t="s">
        <v>556</v>
      </c>
      <c r="L230" s="35"/>
      <c r="M230" s="59">
        <f t="shared" si="3"/>
        <v>0</v>
      </c>
      <c r="N230" s="35" t="s">
        <v>557</v>
      </c>
      <c r="O230" s="35" t="s">
        <v>557</v>
      </c>
      <c r="P230" s="35" t="s">
        <v>557</v>
      </c>
      <c r="Q230" s="35" t="s">
        <v>915</v>
      </c>
      <c r="R230" s="36" t="s">
        <v>556</v>
      </c>
      <c r="S230" s="35"/>
      <c r="T230" s="35"/>
      <c r="U230" s="35" t="s">
        <v>914</v>
      </c>
      <c r="V230" s="35"/>
      <c r="W230" s="35">
        <v>2</v>
      </c>
      <c r="X230" s="55">
        <v>7133175</v>
      </c>
      <c r="Y230" s="35">
        <v>18</v>
      </c>
      <c r="Z230" s="35">
        <v>137</v>
      </c>
      <c r="AA230" s="53" t="s">
        <v>1379</v>
      </c>
      <c r="AB230" s="68" t="s">
        <v>1380</v>
      </c>
    </row>
    <row r="231" spans="1:28" ht="15.75" thickBot="1" x14ac:dyDescent="0.3">
      <c r="A231" s="60" t="s">
        <v>1381</v>
      </c>
      <c r="B231" s="37" t="s">
        <v>237</v>
      </c>
      <c r="C231" s="42" t="s">
        <v>178</v>
      </c>
      <c r="D231" s="37" t="s">
        <v>237</v>
      </c>
      <c r="E231" s="30">
        <v>306</v>
      </c>
      <c r="F231" s="31">
        <v>224</v>
      </c>
      <c r="G231" s="34">
        <v>86</v>
      </c>
      <c r="H231" s="34">
        <v>22</v>
      </c>
      <c r="I231" s="31" t="s">
        <v>991</v>
      </c>
      <c r="J231" s="31"/>
      <c r="K231" s="35" t="s">
        <v>556</v>
      </c>
      <c r="L231" s="35">
        <v>3</v>
      </c>
      <c r="M231" s="59">
        <f t="shared" si="3"/>
        <v>3</v>
      </c>
      <c r="N231" s="35" t="s">
        <v>556</v>
      </c>
      <c r="O231" s="35" t="s">
        <v>557</v>
      </c>
      <c r="P231" s="35" t="s">
        <v>557</v>
      </c>
      <c r="Q231" s="35" t="s">
        <v>915</v>
      </c>
      <c r="R231" s="36" t="s">
        <v>556</v>
      </c>
      <c r="S231" s="35"/>
      <c r="T231" s="35"/>
      <c r="U231" s="35" t="s">
        <v>914</v>
      </c>
      <c r="V231" s="35"/>
      <c r="W231" s="35">
        <v>11</v>
      </c>
      <c r="X231" s="55">
        <v>14956085.4</v>
      </c>
      <c r="Y231" s="35">
        <v>129</v>
      </c>
      <c r="Z231" s="35">
        <v>5566</v>
      </c>
      <c r="AA231" s="53" t="s">
        <v>1382</v>
      </c>
      <c r="AB231" s="68" t="s">
        <v>1383</v>
      </c>
    </row>
    <row r="232" spans="1:28" ht="15.75" thickBot="1" x14ac:dyDescent="0.3">
      <c r="A232" s="60">
        <v>230</v>
      </c>
      <c r="B232" s="37" t="s">
        <v>238</v>
      </c>
      <c r="C232" s="42" t="s">
        <v>178</v>
      </c>
      <c r="D232" s="37" t="s">
        <v>238</v>
      </c>
      <c r="E232" s="30">
        <v>393</v>
      </c>
      <c r="F232" s="31">
        <v>125</v>
      </c>
      <c r="G232" s="34">
        <v>97</v>
      </c>
      <c r="H232" s="34">
        <v>4</v>
      </c>
      <c r="I232" s="31" t="s">
        <v>991</v>
      </c>
      <c r="J232" s="31"/>
      <c r="K232" s="35" t="s">
        <v>556</v>
      </c>
      <c r="L232" s="35">
        <v>4</v>
      </c>
      <c r="M232" s="59">
        <f t="shared" si="3"/>
        <v>4</v>
      </c>
      <c r="N232" s="35" t="s">
        <v>556</v>
      </c>
      <c r="O232" s="35" t="s">
        <v>557</v>
      </c>
      <c r="P232" s="35" t="s">
        <v>557</v>
      </c>
      <c r="Q232" s="35" t="s">
        <v>915</v>
      </c>
      <c r="R232" s="36" t="s">
        <v>556</v>
      </c>
      <c r="S232" s="35"/>
      <c r="T232" s="35"/>
      <c r="U232" s="35" t="s">
        <v>914</v>
      </c>
      <c r="V232" s="35"/>
      <c r="W232" s="35">
        <v>11</v>
      </c>
      <c r="X232" s="55">
        <v>429352.43</v>
      </c>
      <c r="Y232" s="35">
        <v>184</v>
      </c>
      <c r="Z232" s="35">
        <v>1989</v>
      </c>
      <c r="AA232" s="53" t="s">
        <v>1384</v>
      </c>
      <c r="AB232" s="68" t="s">
        <v>1385</v>
      </c>
    </row>
    <row r="233" spans="1:28" ht="15.75" thickBot="1" x14ac:dyDescent="0.3">
      <c r="A233" s="60">
        <v>231</v>
      </c>
      <c r="B233" s="37" t="s">
        <v>239</v>
      </c>
      <c r="C233" s="42" t="s">
        <v>178</v>
      </c>
      <c r="D233" s="37" t="s">
        <v>239</v>
      </c>
      <c r="E233" s="30">
        <v>653</v>
      </c>
      <c r="F233" s="31">
        <v>116</v>
      </c>
      <c r="G233" s="34">
        <v>117</v>
      </c>
      <c r="H233" s="34">
        <v>22</v>
      </c>
      <c r="I233" s="31" t="s">
        <v>991</v>
      </c>
      <c r="J233" s="31"/>
      <c r="K233" s="35" t="s">
        <v>557</v>
      </c>
      <c r="L233" s="35">
        <v>5</v>
      </c>
      <c r="M233" s="59">
        <f t="shared" si="3"/>
        <v>5</v>
      </c>
      <c r="N233" s="35" t="s">
        <v>557</v>
      </c>
      <c r="O233" s="35" t="s">
        <v>557</v>
      </c>
      <c r="P233" s="35" t="s">
        <v>557</v>
      </c>
      <c r="Q233" s="35" t="s">
        <v>915</v>
      </c>
      <c r="R233" s="36" t="s">
        <v>556</v>
      </c>
      <c r="S233" s="35"/>
      <c r="T233" s="35"/>
      <c r="U233" s="35" t="s">
        <v>914</v>
      </c>
      <c r="V233" s="35"/>
      <c r="W233" s="35">
        <v>5</v>
      </c>
      <c r="X233" s="55">
        <v>40658399.729999997</v>
      </c>
      <c r="Y233" s="35">
        <v>2368</v>
      </c>
      <c r="Z233" s="35">
        <v>7057</v>
      </c>
      <c r="AA233" s="53" t="s">
        <v>1386</v>
      </c>
      <c r="AB233" s="68" t="s">
        <v>1387</v>
      </c>
    </row>
    <row r="234" spans="1:28" ht="15.75" thickBot="1" x14ac:dyDescent="0.3">
      <c r="A234" s="60">
        <v>232</v>
      </c>
      <c r="B234" s="37" t="s">
        <v>240</v>
      </c>
      <c r="C234" s="42" t="s">
        <v>178</v>
      </c>
      <c r="D234" s="37" t="s">
        <v>240</v>
      </c>
      <c r="E234" s="30">
        <v>84</v>
      </c>
      <c r="F234" s="31">
        <v>33</v>
      </c>
      <c r="G234" s="34">
        <v>104</v>
      </c>
      <c r="H234" s="34">
        <v>8</v>
      </c>
      <c r="I234" s="31" t="s">
        <v>991</v>
      </c>
      <c r="J234" s="31"/>
      <c r="K234" s="35" t="s">
        <v>556</v>
      </c>
      <c r="L234" s="35"/>
      <c r="M234" s="59">
        <f t="shared" si="3"/>
        <v>0</v>
      </c>
      <c r="N234" s="35" t="s">
        <v>556</v>
      </c>
      <c r="O234" s="35" t="s">
        <v>557</v>
      </c>
      <c r="P234" s="35" t="s">
        <v>557</v>
      </c>
      <c r="Q234" s="35" t="s">
        <v>915</v>
      </c>
      <c r="R234" s="36" t="s">
        <v>556</v>
      </c>
      <c r="S234" s="35"/>
      <c r="T234" s="35"/>
      <c r="U234" s="35" t="s">
        <v>914</v>
      </c>
      <c r="V234" s="35"/>
      <c r="W234" s="35">
        <v>5</v>
      </c>
      <c r="X234" s="55">
        <v>2837337</v>
      </c>
      <c r="Y234" s="35">
        <v>131</v>
      </c>
      <c r="Z234" s="35">
        <v>2744</v>
      </c>
      <c r="AA234" s="53" t="s">
        <v>1388</v>
      </c>
      <c r="AB234" s="68" t="s">
        <v>1389</v>
      </c>
    </row>
    <row r="235" spans="1:28" ht="15.75" thickBot="1" x14ac:dyDescent="0.3">
      <c r="A235" s="60">
        <v>233</v>
      </c>
      <c r="B235" s="37" t="s">
        <v>241</v>
      </c>
      <c r="C235" s="42" t="s">
        <v>178</v>
      </c>
      <c r="D235" s="37" t="s">
        <v>241</v>
      </c>
      <c r="E235" s="30">
        <v>77</v>
      </c>
      <c r="F235" s="31">
        <v>61</v>
      </c>
      <c r="G235" s="34">
        <v>117</v>
      </c>
      <c r="H235" s="34">
        <v>22</v>
      </c>
      <c r="I235" s="31" t="s">
        <v>991</v>
      </c>
      <c r="J235" s="31"/>
      <c r="K235" s="35" t="s">
        <v>556</v>
      </c>
      <c r="L235" s="35"/>
      <c r="M235" s="59">
        <f t="shared" si="3"/>
        <v>0</v>
      </c>
      <c r="N235" s="35" t="s">
        <v>556</v>
      </c>
      <c r="O235" s="35" t="s">
        <v>556</v>
      </c>
      <c r="P235" s="35" t="s">
        <v>557</v>
      </c>
      <c r="Q235" s="35" t="s">
        <v>915</v>
      </c>
      <c r="R235" s="36" t="s">
        <v>556</v>
      </c>
      <c r="S235" s="35"/>
      <c r="T235" s="35"/>
      <c r="U235" s="35" t="s">
        <v>914</v>
      </c>
      <c r="V235" s="35"/>
      <c r="W235" s="35">
        <v>11</v>
      </c>
      <c r="X235" s="55">
        <v>5822927</v>
      </c>
      <c r="Y235" s="35">
        <v>126</v>
      </c>
      <c r="Z235" s="35">
        <v>3420</v>
      </c>
      <c r="AA235" s="53" t="s">
        <v>1390</v>
      </c>
      <c r="AB235" s="68" t="s">
        <v>1391</v>
      </c>
    </row>
    <row r="236" spans="1:28" ht="15.75" thickBot="1" x14ac:dyDescent="0.3">
      <c r="A236" s="60">
        <v>234</v>
      </c>
      <c r="B236" s="37" t="s">
        <v>242</v>
      </c>
      <c r="C236" s="42" t="s">
        <v>178</v>
      </c>
      <c r="D236" s="37" t="s">
        <v>242</v>
      </c>
      <c r="E236" s="30">
        <v>1841</v>
      </c>
      <c r="F236" s="31">
        <v>224</v>
      </c>
      <c r="G236" s="34">
        <v>92</v>
      </c>
      <c r="H236" s="34">
        <v>10</v>
      </c>
      <c r="I236" s="31" t="s">
        <v>991</v>
      </c>
      <c r="J236" s="31"/>
      <c r="K236" s="35" t="s">
        <v>556</v>
      </c>
      <c r="L236" s="35">
        <v>8</v>
      </c>
      <c r="M236" s="59">
        <f t="shared" si="3"/>
        <v>8</v>
      </c>
      <c r="N236" s="35" t="s">
        <v>556</v>
      </c>
      <c r="O236" s="35" t="s">
        <v>557</v>
      </c>
      <c r="P236" s="35" t="s">
        <v>557</v>
      </c>
      <c r="Q236" s="35" t="s">
        <v>915</v>
      </c>
      <c r="R236" s="36" t="s">
        <v>556</v>
      </c>
      <c r="S236" s="35"/>
      <c r="T236" s="35"/>
      <c r="U236" s="35" t="s">
        <v>914</v>
      </c>
      <c r="V236" s="35"/>
      <c r="W236" s="35">
        <v>11</v>
      </c>
      <c r="X236" s="55">
        <v>511100</v>
      </c>
      <c r="Y236" s="35">
        <v>643</v>
      </c>
      <c r="Z236" s="35">
        <v>3223</v>
      </c>
      <c r="AA236" s="53" t="s">
        <v>1392</v>
      </c>
      <c r="AB236" s="68" t="s">
        <v>1393</v>
      </c>
    </row>
    <row r="237" spans="1:28" ht="15.75" thickBot="1" x14ac:dyDescent="0.3">
      <c r="A237" s="60">
        <v>235</v>
      </c>
      <c r="B237" s="37" t="s">
        <v>243</v>
      </c>
      <c r="C237" s="42" t="s">
        <v>178</v>
      </c>
      <c r="D237" s="37" t="s">
        <v>243</v>
      </c>
      <c r="E237" s="30">
        <v>69</v>
      </c>
      <c r="F237" s="31">
        <v>55</v>
      </c>
      <c r="G237" s="34">
        <v>125</v>
      </c>
      <c r="H237" s="34">
        <v>30</v>
      </c>
      <c r="I237" s="31" t="s">
        <v>991</v>
      </c>
      <c r="J237" s="31"/>
      <c r="K237" s="35" t="s">
        <v>556</v>
      </c>
      <c r="L237" s="35"/>
      <c r="M237" s="59">
        <f t="shared" si="3"/>
        <v>0</v>
      </c>
      <c r="N237" s="35" t="s">
        <v>557</v>
      </c>
      <c r="O237" s="35" t="s">
        <v>557</v>
      </c>
      <c r="P237" s="35" t="s">
        <v>557</v>
      </c>
      <c r="Q237" s="35" t="s">
        <v>915</v>
      </c>
      <c r="R237" s="36" t="s">
        <v>556</v>
      </c>
      <c r="S237" s="35"/>
      <c r="T237" s="35"/>
      <c r="U237" s="35" t="s">
        <v>914</v>
      </c>
      <c r="V237" s="35"/>
      <c r="W237" s="35">
        <v>7</v>
      </c>
      <c r="X237" s="55">
        <v>1894785.87</v>
      </c>
      <c r="Y237" s="35">
        <v>35</v>
      </c>
      <c r="Z237" s="35">
        <v>1940</v>
      </c>
      <c r="AA237" s="53" t="s">
        <v>1394</v>
      </c>
      <c r="AB237" s="68" t="s">
        <v>1395</v>
      </c>
    </row>
    <row r="238" spans="1:28" ht="15.75" thickBot="1" x14ac:dyDescent="0.3">
      <c r="A238" s="60">
        <v>236</v>
      </c>
      <c r="B238" s="37" t="s">
        <v>244</v>
      </c>
      <c r="C238" s="42" t="s">
        <v>178</v>
      </c>
      <c r="D238" s="37" t="s">
        <v>244</v>
      </c>
      <c r="E238" s="30">
        <v>153</v>
      </c>
      <c r="F238" s="31">
        <v>72</v>
      </c>
      <c r="G238" s="34">
        <v>103</v>
      </c>
      <c r="H238" s="34">
        <v>8</v>
      </c>
      <c r="I238" s="31" t="s">
        <v>991</v>
      </c>
      <c r="J238" s="31"/>
      <c r="K238" s="35" t="s">
        <v>556</v>
      </c>
      <c r="L238" s="35">
        <v>1</v>
      </c>
      <c r="M238" s="59">
        <f t="shared" si="3"/>
        <v>1</v>
      </c>
      <c r="N238" s="35" t="s">
        <v>556</v>
      </c>
      <c r="O238" s="35" t="s">
        <v>557</v>
      </c>
      <c r="P238" s="35" t="s">
        <v>557</v>
      </c>
      <c r="Q238" s="35" t="s">
        <v>915</v>
      </c>
      <c r="R238" s="36" t="s">
        <v>556</v>
      </c>
      <c r="S238" s="35"/>
      <c r="T238" s="35"/>
      <c r="U238" s="35" t="s">
        <v>914</v>
      </c>
      <c r="V238" s="35"/>
      <c r="W238" s="35">
        <v>5</v>
      </c>
      <c r="X238" s="55">
        <v>1568126.95</v>
      </c>
      <c r="Y238" s="35">
        <v>44</v>
      </c>
      <c r="Z238" s="35">
        <v>3891</v>
      </c>
      <c r="AA238" s="53" t="s">
        <v>1396</v>
      </c>
      <c r="AB238" s="68" t="s">
        <v>1397</v>
      </c>
    </row>
    <row r="239" spans="1:28" ht="15.75" thickBot="1" x14ac:dyDescent="0.3">
      <c r="A239" s="60">
        <v>237</v>
      </c>
      <c r="B239" s="37" t="s">
        <v>245</v>
      </c>
      <c r="C239" s="42" t="s">
        <v>178</v>
      </c>
      <c r="D239" s="37" t="s">
        <v>245</v>
      </c>
      <c r="E239" s="30">
        <v>794</v>
      </c>
      <c r="F239" s="31">
        <v>228</v>
      </c>
      <c r="G239" s="34">
        <v>87</v>
      </c>
      <c r="H239" s="34">
        <v>36</v>
      </c>
      <c r="I239" s="31" t="s">
        <v>990</v>
      </c>
      <c r="J239" s="31"/>
      <c r="K239" s="35" t="s">
        <v>556</v>
      </c>
      <c r="L239" s="35">
        <v>18</v>
      </c>
      <c r="M239" s="59">
        <f t="shared" si="3"/>
        <v>18</v>
      </c>
      <c r="N239" s="35" t="s">
        <v>556</v>
      </c>
      <c r="O239" s="35" t="s">
        <v>556</v>
      </c>
      <c r="P239" s="35" t="s">
        <v>557</v>
      </c>
      <c r="Q239" s="35" t="s">
        <v>915</v>
      </c>
      <c r="R239" s="36" t="s">
        <v>556</v>
      </c>
      <c r="S239" s="35"/>
      <c r="T239" s="35"/>
      <c r="U239" s="35" t="s">
        <v>914</v>
      </c>
      <c r="V239" s="35"/>
      <c r="W239" s="35">
        <v>94</v>
      </c>
      <c r="X239" s="55">
        <v>48086585.600000001</v>
      </c>
      <c r="Y239" s="35">
        <v>535</v>
      </c>
      <c r="Z239" s="35">
        <v>20318</v>
      </c>
      <c r="AA239" s="53" t="s">
        <v>1398</v>
      </c>
      <c r="AB239" s="68" t="s">
        <v>1399</v>
      </c>
    </row>
    <row r="240" spans="1:28" ht="15.75" thickBot="1" x14ac:dyDescent="0.3">
      <c r="A240" s="60">
        <v>238</v>
      </c>
      <c r="B240" s="37" t="s">
        <v>246</v>
      </c>
      <c r="C240" s="42" t="s">
        <v>178</v>
      </c>
      <c r="D240" s="37" t="s">
        <v>246</v>
      </c>
      <c r="E240" s="30">
        <v>102</v>
      </c>
      <c r="F240" s="31">
        <v>101</v>
      </c>
      <c r="G240" s="34">
        <v>105</v>
      </c>
      <c r="H240" s="34">
        <v>54</v>
      </c>
      <c r="I240" s="31" t="s">
        <v>990</v>
      </c>
      <c r="J240" s="31"/>
      <c r="K240" s="35" t="s">
        <v>556</v>
      </c>
      <c r="L240" s="35"/>
      <c r="M240" s="59">
        <f t="shared" si="3"/>
        <v>0</v>
      </c>
      <c r="N240" s="35" t="s">
        <v>556</v>
      </c>
      <c r="O240" s="35" t="s">
        <v>557</v>
      </c>
      <c r="P240" s="35" t="s">
        <v>556</v>
      </c>
      <c r="Q240" s="35" t="s">
        <v>915</v>
      </c>
      <c r="R240" s="36" t="s">
        <v>556</v>
      </c>
      <c r="S240" s="35"/>
      <c r="T240" s="35"/>
      <c r="U240" s="35" t="s">
        <v>914</v>
      </c>
      <c r="V240" s="35"/>
      <c r="W240" s="35">
        <v>14</v>
      </c>
      <c r="X240" s="55">
        <v>2454289</v>
      </c>
      <c r="Y240" s="35">
        <v>238</v>
      </c>
      <c r="Z240" s="35">
        <v>3809</v>
      </c>
      <c r="AA240" s="53" t="s">
        <v>1400</v>
      </c>
      <c r="AB240" s="68" t="s">
        <v>1401</v>
      </c>
    </row>
    <row r="241" spans="1:28" ht="15.75" thickBot="1" x14ac:dyDescent="0.3">
      <c r="A241" s="60">
        <v>239</v>
      </c>
      <c r="B241" s="37" t="s">
        <v>247</v>
      </c>
      <c r="C241" s="42" t="s">
        <v>178</v>
      </c>
      <c r="D241" s="37" t="s">
        <v>247</v>
      </c>
      <c r="E241" s="30">
        <v>133</v>
      </c>
      <c r="F241" s="31">
        <v>73</v>
      </c>
      <c r="G241" s="34">
        <v>79</v>
      </c>
      <c r="H241" s="34">
        <v>28</v>
      </c>
      <c r="I241" s="31" t="s">
        <v>991</v>
      </c>
      <c r="J241" s="31"/>
      <c r="K241" s="35" t="s">
        <v>556</v>
      </c>
      <c r="L241" s="35"/>
      <c r="M241" s="59">
        <f t="shared" si="3"/>
        <v>0</v>
      </c>
      <c r="N241" s="35" t="s">
        <v>556</v>
      </c>
      <c r="O241" s="35" t="s">
        <v>557</v>
      </c>
      <c r="P241" s="35" t="s">
        <v>557</v>
      </c>
      <c r="Q241" s="35" t="s">
        <v>915</v>
      </c>
      <c r="R241" s="36" t="s">
        <v>556</v>
      </c>
      <c r="S241" s="35"/>
      <c r="T241" s="35"/>
      <c r="U241" s="35" t="s">
        <v>914</v>
      </c>
      <c r="V241" s="35"/>
      <c r="W241" s="35">
        <v>9</v>
      </c>
      <c r="X241" s="55">
        <v>8838886.5800000001</v>
      </c>
      <c r="Y241" s="35">
        <v>9</v>
      </c>
      <c r="Z241" s="35">
        <v>1812</v>
      </c>
      <c r="AA241" s="53" t="s">
        <v>1402</v>
      </c>
      <c r="AB241" s="68" t="s">
        <v>1403</v>
      </c>
    </row>
    <row r="242" spans="1:28" ht="15.75" thickBot="1" x14ac:dyDescent="0.3">
      <c r="A242" s="60">
        <v>240</v>
      </c>
      <c r="B242" s="37" t="s">
        <v>88</v>
      </c>
      <c r="C242" s="42" t="s">
        <v>178</v>
      </c>
      <c r="D242" s="37" t="s">
        <v>88</v>
      </c>
      <c r="E242" s="30">
        <v>237</v>
      </c>
      <c r="F242" s="31">
        <v>93</v>
      </c>
      <c r="G242" s="34">
        <v>104</v>
      </c>
      <c r="H242" s="34">
        <v>53</v>
      </c>
      <c r="I242" s="31" t="s">
        <v>990</v>
      </c>
      <c r="J242" s="31"/>
      <c r="K242" s="35" t="s">
        <v>556</v>
      </c>
      <c r="L242" s="35">
        <v>1</v>
      </c>
      <c r="M242" s="59">
        <f t="shared" si="3"/>
        <v>1</v>
      </c>
      <c r="N242" s="35" t="s">
        <v>556</v>
      </c>
      <c r="O242" s="35" t="s">
        <v>557</v>
      </c>
      <c r="P242" s="35" t="s">
        <v>556</v>
      </c>
      <c r="Q242" s="35" t="s">
        <v>915</v>
      </c>
      <c r="R242" s="36" t="s">
        <v>556</v>
      </c>
      <c r="S242" s="35"/>
      <c r="T242" s="35"/>
      <c r="U242" s="35" t="s">
        <v>914</v>
      </c>
      <c r="V242" s="35"/>
      <c r="W242" s="35"/>
      <c r="X242" s="35"/>
      <c r="Y242" s="35"/>
      <c r="Z242" s="35"/>
      <c r="AA242" s="53" t="s">
        <v>1404</v>
      </c>
      <c r="AB242" s="68" t="s">
        <v>1405</v>
      </c>
    </row>
    <row r="243" spans="1:28" ht="15.75" thickBot="1" x14ac:dyDescent="0.3">
      <c r="A243" s="60">
        <v>241</v>
      </c>
      <c r="B243" s="37" t="s">
        <v>248</v>
      </c>
      <c r="C243" s="42" t="s">
        <v>178</v>
      </c>
      <c r="D243" s="37" t="s">
        <v>248</v>
      </c>
      <c r="E243" s="30">
        <v>175</v>
      </c>
      <c r="F243" s="31">
        <v>112</v>
      </c>
      <c r="G243" s="34">
        <v>85</v>
      </c>
      <c r="H243" s="34">
        <v>34</v>
      </c>
      <c r="I243" s="31" t="s">
        <v>991</v>
      </c>
      <c r="J243" s="31"/>
      <c r="K243" s="35" t="s">
        <v>556</v>
      </c>
      <c r="L243" s="35">
        <v>2</v>
      </c>
      <c r="M243" s="59">
        <f t="shared" si="3"/>
        <v>2</v>
      </c>
      <c r="N243" s="35" t="s">
        <v>556</v>
      </c>
      <c r="O243" s="35" t="s">
        <v>557</v>
      </c>
      <c r="P243" s="35" t="s">
        <v>556</v>
      </c>
      <c r="Q243" s="35" t="s">
        <v>915</v>
      </c>
      <c r="R243" s="36" t="s">
        <v>556</v>
      </c>
      <c r="S243" s="35"/>
      <c r="T243" s="35"/>
      <c r="U243" s="35" t="s">
        <v>914</v>
      </c>
      <c r="V243" s="35"/>
      <c r="W243" s="35"/>
      <c r="X243" s="35">
        <v>29</v>
      </c>
      <c r="Y243" s="35"/>
      <c r="Z243" s="35">
        <v>5369</v>
      </c>
      <c r="AA243" s="53" t="s">
        <v>1406</v>
      </c>
      <c r="AB243" s="64" t="s">
        <v>1407</v>
      </c>
    </row>
    <row r="244" spans="1:28" ht="15.75" thickBot="1" x14ac:dyDescent="0.3">
      <c r="A244" s="60">
        <v>242</v>
      </c>
      <c r="B244" s="37" t="s">
        <v>250</v>
      </c>
      <c r="C244" s="42" t="s">
        <v>178</v>
      </c>
      <c r="D244" s="37" t="s">
        <v>250</v>
      </c>
      <c r="E244" s="30">
        <v>916</v>
      </c>
      <c r="F244" s="31">
        <v>368</v>
      </c>
      <c r="G244" s="34">
        <v>82</v>
      </c>
      <c r="H244" s="34">
        <v>31</v>
      </c>
      <c r="I244" s="31" t="s">
        <v>991</v>
      </c>
      <c r="J244" s="31"/>
      <c r="K244" s="35" t="s">
        <v>556</v>
      </c>
      <c r="L244" s="35">
        <v>11</v>
      </c>
      <c r="M244" s="59">
        <f t="shared" si="3"/>
        <v>11</v>
      </c>
      <c r="N244" s="35" t="s">
        <v>556</v>
      </c>
      <c r="O244" s="35" t="s">
        <v>556</v>
      </c>
      <c r="P244" s="35" t="s">
        <v>556</v>
      </c>
      <c r="Q244" s="35" t="s">
        <v>915</v>
      </c>
      <c r="R244" s="36" t="s">
        <v>556</v>
      </c>
      <c r="S244" s="35"/>
      <c r="T244" s="35"/>
      <c r="U244" s="35" t="s">
        <v>914</v>
      </c>
      <c r="V244" s="35"/>
      <c r="W244" s="35">
        <v>6</v>
      </c>
      <c r="X244" s="55">
        <v>26583322.079999998</v>
      </c>
      <c r="Y244" s="35">
        <v>544</v>
      </c>
      <c r="Z244" s="35">
        <v>14260</v>
      </c>
      <c r="AA244" s="53" t="s">
        <v>1408</v>
      </c>
      <c r="AB244" s="68" t="s">
        <v>1409</v>
      </c>
    </row>
    <row r="245" spans="1:28" ht="15.75" thickBot="1" x14ac:dyDescent="0.3">
      <c r="A245" s="60">
        <v>243</v>
      </c>
      <c r="B245" s="37" t="s">
        <v>251</v>
      </c>
      <c r="C245" s="42" t="s">
        <v>178</v>
      </c>
      <c r="D245" s="37" t="s">
        <v>251</v>
      </c>
      <c r="E245" s="30">
        <v>158</v>
      </c>
      <c r="F245" s="31">
        <v>100</v>
      </c>
      <c r="G245" s="34">
        <v>100</v>
      </c>
      <c r="H245" s="34">
        <v>49</v>
      </c>
      <c r="I245" s="31" t="s">
        <v>990</v>
      </c>
      <c r="J245" s="31"/>
      <c r="K245" s="35" t="s">
        <v>556</v>
      </c>
      <c r="L245" s="35">
        <v>1</v>
      </c>
      <c r="M245" s="59">
        <f t="shared" si="3"/>
        <v>1</v>
      </c>
      <c r="N245" s="35" t="s">
        <v>556</v>
      </c>
      <c r="O245" s="35" t="s">
        <v>556</v>
      </c>
      <c r="P245" s="35" t="s">
        <v>556</v>
      </c>
      <c r="Q245" s="35" t="s">
        <v>915</v>
      </c>
      <c r="R245" s="36" t="s">
        <v>556</v>
      </c>
      <c r="S245" s="35"/>
      <c r="T245" s="35"/>
      <c r="U245" s="35" t="s">
        <v>914</v>
      </c>
      <c r="V245" s="35"/>
      <c r="W245" s="35">
        <v>76</v>
      </c>
      <c r="X245" s="55">
        <v>13671762</v>
      </c>
      <c r="Y245" s="35">
        <v>840</v>
      </c>
      <c r="Z245" s="35">
        <v>2278</v>
      </c>
      <c r="AA245" s="53" t="s">
        <v>1410</v>
      </c>
      <c r="AB245" s="68" t="s">
        <v>1411</v>
      </c>
    </row>
    <row r="246" spans="1:28" ht="15.75" thickBot="1" x14ac:dyDescent="0.3">
      <c r="A246" s="60">
        <v>244</v>
      </c>
      <c r="B246" s="37" t="s">
        <v>252</v>
      </c>
      <c r="C246" s="42" t="s">
        <v>178</v>
      </c>
      <c r="D246" s="37" t="s">
        <v>252</v>
      </c>
      <c r="E246" s="30">
        <v>610</v>
      </c>
      <c r="F246" s="31">
        <v>161</v>
      </c>
      <c r="G246" s="34">
        <v>93</v>
      </c>
      <c r="H246" s="34">
        <v>42</v>
      </c>
      <c r="I246" s="31" t="s">
        <v>990</v>
      </c>
      <c r="J246" s="31"/>
      <c r="K246" s="35" t="s">
        <v>556</v>
      </c>
      <c r="L246" s="35">
        <v>9</v>
      </c>
      <c r="M246" s="59">
        <f t="shared" si="3"/>
        <v>9</v>
      </c>
      <c r="N246" s="35" t="s">
        <v>556</v>
      </c>
      <c r="O246" s="35" t="s">
        <v>557</v>
      </c>
      <c r="P246" s="35" t="s">
        <v>556</v>
      </c>
      <c r="Q246" s="35" t="s">
        <v>915</v>
      </c>
      <c r="R246" s="36" t="s">
        <v>556</v>
      </c>
      <c r="S246" s="35"/>
      <c r="T246" s="35"/>
      <c r="U246" s="35" t="s">
        <v>914</v>
      </c>
      <c r="V246" s="35"/>
      <c r="W246" s="35">
        <v>92</v>
      </c>
      <c r="X246" s="55">
        <v>5528600</v>
      </c>
      <c r="Y246" s="35">
        <v>195</v>
      </c>
      <c r="Z246" s="35">
        <v>7572</v>
      </c>
      <c r="AA246" s="53" t="s">
        <v>1412</v>
      </c>
      <c r="AB246" s="68" t="s">
        <v>1413</v>
      </c>
    </row>
    <row r="247" spans="1:28" ht="15.75" thickBot="1" x14ac:dyDescent="0.3">
      <c r="A247" s="60">
        <v>245</v>
      </c>
      <c r="B247" s="37" t="s">
        <v>253</v>
      </c>
      <c r="C247" s="42" t="s">
        <v>178</v>
      </c>
      <c r="D247" s="37" t="s">
        <v>253</v>
      </c>
      <c r="E247" s="30">
        <v>550</v>
      </c>
      <c r="F247" s="31">
        <v>155</v>
      </c>
      <c r="G247" s="34">
        <v>87</v>
      </c>
      <c r="H247" s="34">
        <v>34</v>
      </c>
      <c r="I247" s="31" t="s">
        <v>991</v>
      </c>
      <c r="J247" s="31"/>
      <c r="K247" s="35" t="s">
        <v>556</v>
      </c>
      <c r="L247" s="35">
        <v>9</v>
      </c>
      <c r="M247" s="59">
        <f t="shared" si="3"/>
        <v>9</v>
      </c>
      <c r="N247" s="35" t="s">
        <v>556</v>
      </c>
      <c r="O247" s="35" t="s">
        <v>557</v>
      </c>
      <c r="P247" s="35" t="s">
        <v>556</v>
      </c>
      <c r="Q247" s="35" t="s">
        <v>915</v>
      </c>
      <c r="R247" s="36" t="s">
        <v>556</v>
      </c>
      <c r="S247" s="35"/>
      <c r="T247" s="35"/>
      <c r="U247" s="35" t="s">
        <v>914</v>
      </c>
      <c r="V247" s="35"/>
      <c r="W247" s="35">
        <v>99</v>
      </c>
      <c r="X247" s="55">
        <v>8865665.0600000005</v>
      </c>
      <c r="Y247" s="35">
        <v>437</v>
      </c>
      <c r="Z247" s="35">
        <v>9580</v>
      </c>
      <c r="AA247" s="53" t="s">
        <v>1414</v>
      </c>
      <c r="AB247" s="68" t="s">
        <v>1415</v>
      </c>
    </row>
    <row r="248" spans="1:28" ht="15.75" thickBot="1" x14ac:dyDescent="0.3">
      <c r="A248" s="60">
        <v>246</v>
      </c>
      <c r="B248" s="37" t="s">
        <v>254</v>
      </c>
      <c r="C248" s="42" t="s">
        <v>178</v>
      </c>
      <c r="D248" s="37" t="s">
        <v>254</v>
      </c>
      <c r="E248" s="30">
        <v>289</v>
      </c>
      <c r="F248" s="31">
        <v>144</v>
      </c>
      <c r="G248" s="34">
        <v>96</v>
      </c>
      <c r="H248" s="34">
        <v>45</v>
      </c>
      <c r="I248" s="31" t="s">
        <v>990</v>
      </c>
      <c r="J248" s="31"/>
      <c r="K248" s="35" t="s">
        <v>556</v>
      </c>
      <c r="L248" s="35">
        <v>3</v>
      </c>
      <c r="M248" s="59">
        <f t="shared" si="3"/>
        <v>3</v>
      </c>
      <c r="N248" s="35" t="s">
        <v>556</v>
      </c>
      <c r="O248" s="35" t="s">
        <v>556</v>
      </c>
      <c r="P248" s="35" t="s">
        <v>556</v>
      </c>
      <c r="Q248" s="35" t="s">
        <v>915</v>
      </c>
      <c r="R248" s="36" t="s">
        <v>556</v>
      </c>
      <c r="S248" s="35"/>
      <c r="T248" s="35"/>
      <c r="U248" s="35" t="s">
        <v>914</v>
      </c>
      <c r="V248" s="35"/>
      <c r="W248" s="35">
        <v>104</v>
      </c>
      <c r="X248" s="55">
        <v>16485600</v>
      </c>
      <c r="Y248" s="35">
        <v>259</v>
      </c>
      <c r="Z248" s="35">
        <v>2649</v>
      </c>
      <c r="AA248" s="53" t="s">
        <v>1416</v>
      </c>
      <c r="AB248" s="61"/>
    </row>
    <row r="249" spans="1:28" ht="15.75" thickBot="1" x14ac:dyDescent="0.3">
      <c r="A249" s="60">
        <v>247</v>
      </c>
      <c r="B249" s="37" t="s">
        <v>255</v>
      </c>
      <c r="C249" s="42" t="s">
        <v>178</v>
      </c>
      <c r="D249" s="37" t="s">
        <v>255</v>
      </c>
      <c r="E249" s="30">
        <v>93</v>
      </c>
      <c r="F249" s="31">
        <v>149</v>
      </c>
      <c r="G249" s="34">
        <v>96</v>
      </c>
      <c r="H249" s="34">
        <v>45</v>
      </c>
      <c r="I249" s="31" t="s">
        <v>991</v>
      </c>
      <c r="J249" s="31"/>
      <c r="K249" s="35" t="s">
        <v>556</v>
      </c>
      <c r="L249" s="35"/>
      <c r="M249" s="59">
        <f t="shared" si="3"/>
        <v>0</v>
      </c>
      <c r="N249" s="35" t="s">
        <v>556</v>
      </c>
      <c r="O249" s="35" t="s">
        <v>557</v>
      </c>
      <c r="P249" s="35" t="s">
        <v>557</v>
      </c>
      <c r="Q249" s="35" t="s">
        <v>915</v>
      </c>
      <c r="R249" s="36" t="s">
        <v>556</v>
      </c>
      <c r="S249" s="35"/>
      <c r="T249" s="35"/>
      <c r="U249" s="35" t="s">
        <v>914</v>
      </c>
      <c r="V249" s="35"/>
      <c r="W249" s="35">
        <v>97</v>
      </c>
      <c r="X249" s="55">
        <v>9337905</v>
      </c>
      <c r="Y249" s="35"/>
      <c r="Z249" s="35"/>
      <c r="AA249" s="53" t="s">
        <v>1417</v>
      </c>
      <c r="AB249" s="68" t="s">
        <v>1418</v>
      </c>
    </row>
    <row r="250" spans="1:28" ht="15.75" thickBot="1" x14ac:dyDescent="0.3">
      <c r="A250" s="60">
        <v>248</v>
      </c>
      <c r="B250" s="37" t="s">
        <v>256</v>
      </c>
      <c r="C250" s="42" t="s">
        <v>178</v>
      </c>
      <c r="D250" s="37" t="s">
        <v>256</v>
      </c>
      <c r="E250" s="30">
        <v>553</v>
      </c>
      <c r="F250" s="31">
        <v>185</v>
      </c>
      <c r="G250" s="34">
        <v>123</v>
      </c>
      <c r="H250" s="34">
        <v>28</v>
      </c>
      <c r="I250" s="31" t="s">
        <v>990</v>
      </c>
      <c r="J250" s="31"/>
      <c r="K250" s="35" t="s">
        <v>556</v>
      </c>
      <c r="L250" s="35">
        <v>9</v>
      </c>
      <c r="M250" s="59">
        <f t="shared" si="3"/>
        <v>9</v>
      </c>
      <c r="N250" s="35" t="s">
        <v>556</v>
      </c>
      <c r="O250" s="35" t="s">
        <v>557</v>
      </c>
      <c r="P250" s="35" t="s">
        <v>556</v>
      </c>
      <c r="Q250" s="35" t="s">
        <v>915</v>
      </c>
      <c r="R250" s="36" t="s">
        <v>556</v>
      </c>
      <c r="S250" s="35"/>
      <c r="T250" s="35"/>
      <c r="U250" s="35" t="s">
        <v>914</v>
      </c>
      <c r="V250" s="35"/>
      <c r="W250" s="35">
        <v>5</v>
      </c>
      <c r="X250" s="55">
        <v>4829200</v>
      </c>
      <c r="Y250" s="35">
        <v>156</v>
      </c>
      <c r="Z250" s="35">
        <v>11217</v>
      </c>
      <c r="AA250" s="53" t="s">
        <v>1419</v>
      </c>
      <c r="AB250" s="64" t="s">
        <v>1420</v>
      </c>
    </row>
    <row r="251" spans="1:28" ht="15.75" thickBot="1" x14ac:dyDescent="0.3">
      <c r="A251" s="60">
        <v>249</v>
      </c>
      <c r="B251" s="37" t="s">
        <v>257</v>
      </c>
      <c r="C251" s="42" t="s">
        <v>178</v>
      </c>
      <c r="D251" s="37" t="s">
        <v>257</v>
      </c>
      <c r="E251" s="30">
        <v>216</v>
      </c>
      <c r="F251" s="31">
        <v>84</v>
      </c>
      <c r="G251" s="34">
        <v>92</v>
      </c>
      <c r="H251" s="34">
        <v>41</v>
      </c>
      <c r="I251" s="31" t="s">
        <v>990</v>
      </c>
      <c r="J251" s="31"/>
      <c r="K251" s="35" t="s">
        <v>556</v>
      </c>
      <c r="L251" s="35">
        <v>4</v>
      </c>
      <c r="M251" s="59">
        <f t="shared" si="3"/>
        <v>4</v>
      </c>
      <c r="N251" s="35" t="s">
        <v>556</v>
      </c>
      <c r="O251" s="35" t="s">
        <v>557</v>
      </c>
      <c r="P251" s="35" t="s">
        <v>557</v>
      </c>
      <c r="Q251" s="35" t="s">
        <v>915</v>
      </c>
      <c r="R251" s="36" t="s">
        <v>556</v>
      </c>
      <c r="S251" s="35"/>
      <c r="T251" s="35"/>
      <c r="U251" s="35" t="s">
        <v>914</v>
      </c>
      <c r="V251" s="35"/>
      <c r="W251" s="35">
        <v>6</v>
      </c>
      <c r="X251" s="55">
        <v>9935259</v>
      </c>
      <c r="Y251" s="35">
        <v>73</v>
      </c>
      <c r="Z251" s="35">
        <v>5942</v>
      </c>
      <c r="AA251" s="53" t="s">
        <v>1421</v>
      </c>
      <c r="AB251" s="68" t="s">
        <v>1422</v>
      </c>
    </row>
    <row r="252" spans="1:28" ht="15.75" thickBot="1" x14ac:dyDescent="0.3">
      <c r="A252" s="60">
        <v>250</v>
      </c>
      <c r="B252" s="37" t="s">
        <v>258</v>
      </c>
      <c r="C252" s="42" t="s">
        <v>178</v>
      </c>
      <c r="D252" s="37" t="s">
        <v>258</v>
      </c>
      <c r="E252" s="30">
        <v>161</v>
      </c>
      <c r="F252" s="31">
        <v>139</v>
      </c>
      <c r="G252" s="34">
        <v>104</v>
      </c>
      <c r="H252" s="34">
        <v>53</v>
      </c>
      <c r="I252" s="31" t="s">
        <v>991</v>
      </c>
      <c r="J252" s="31"/>
      <c r="K252" s="35" t="s">
        <v>556</v>
      </c>
      <c r="L252" s="35">
        <v>1</v>
      </c>
      <c r="M252" s="59">
        <f t="shared" si="3"/>
        <v>1</v>
      </c>
      <c r="N252" s="35" t="s">
        <v>556</v>
      </c>
      <c r="O252" s="35" t="s">
        <v>557</v>
      </c>
      <c r="P252" s="35" t="s">
        <v>556</v>
      </c>
      <c r="Q252" s="35" t="s">
        <v>915</v>
      </c>
      <c r="R252" s="36" t="s">
        <v>556</v>
      </c>
      <c r="S252" s="35"/>
      <c r="T252" s="35"/>
      <c r="U252" s="35" t="s">
        <v>914</v>
      </c>
      <c r="V252" s="35"/>
      <c r="W252" s="35"/>
      <c r="X252" s="35"/>
      <c r="Y252" s="35">
        <v>405</v>
      </c>
      <c r="Z252" s="35"/>
      <c r="AA252" s="53" t="s">
        <v>1423</v>
      </c>
      <c r="AB252" s="68" t="s">
        <v>1424</v>
      </c>
    </row>
    <row r="253" spans="1:28" ht="15.75" thickBot="1" x14ac:dyDescent="0.3">
      <c r="A253" s="60">
        <v>251</v>
      </c>
      <c r="B253" s="37" t="s">
        <v>259</v>
      </c>
      <c r="C253" s="42" t="s">
        <v>178</v>
      </c>
      <c r="D253" s="37" t="s">
        <v>259</v>
      </c>
      <c r="E253" s="30">
        <v>610</v>
      </c>
      <c r="F253" s="31">
        <v>217</v>
      </c>
      <c r="G253" s="34">
        <v>100</v>
      </c>
      <c r="H253" s="34">
        <v>49</v>
      </c>
      <c r="I253" s="31" t="s">
        <v>990</v>
      </c>
      <c r="J253" s="31"/>
      <c r="K253" s="35" t="s">
        <v>556</v>
      </c>
      <c r="L253" s="35">
        <v>6</v>
      </c>
      <c r="M253" s="59">
        <f t="shared" si="3"/>
        <v>6</v>
      </c>
      <c r="N253" s="35" t="s">
        <v>556</v>
      </c>
      <c r="O253" s="35" t="s">
        <v>557</v>
      </c>
      <c r="P253" s="35" t="s">
        <v>556</v>
      </c>
      <c r="Q253" s="35" t="s">
        <v>915</v>
      </c>
      <c r="R253" s="36" t="s">
        <v>556</v>
      </c>
      <c r="S253" s="35"/>
      <c r="T253" s="35"/>
      <c r="U253" s="35" t="s">
        <v>914</v>
      </c>
      <c r="V253" s="35"/>
      <c r="W253" s="35">
        <v>2</v>
      </c>
      <c r="X253" s="55">
        <v>7600</v>
      </c>
      <c r="Y253" s="35"/>
      <c r="Z253" s="35">
        <v>7940</v>
      </c>
      <c r="AA253" s="53" t="s">
        <v>1425</v>
      </c>
      <c r="AB253" s="68" t="s">
        <v>1426</v>
      </c>
    </row>
    <row r="254" spans="1:28" ht="15.75" thickBot="1" x14ac:dyDescent="0.3">
      <c r="A254" s="60">
        <v>252</v>
      </c>
      <c r="B254" s="37" t="s">
        <v>260</v>
      </c>
      <c r="C254" s="42" t="s">
        <v>178</v>
      </c>
      <c r="D254" s="37" t="s">
        <v>260</v>
      </c>
      <c r="E254" s="32">
        <v>121</v>
      </c>
      <c r="F254" s="31">
        <v>51</v>
      </c>
      <c r="G254" s="34">
        <v>92</v>
      </c>
      <c r="H254" s="34">
        <v>41</v>
      </c>
      <c r="I254" s="31" t="s">
        <v>990</v>
      </c>
      <c r="J254" s="31"/>
      <c r="K254" s="35" t="s">
        <v>556</v>
      </c>
      <c r="L254" s="35">
        <v>1</v>
      </c>
      <c r="M254" s="59">
        <f t="shared" si="3"/>
        <v>1</v>
      </c>
      <c r="N254" s="35" t="s">
        <v>556</v>
      </c>
      <c r="O254" s="35" t="s">
        <v>557</v>
      </c>
      <c r="P254" s="35" t="s">
        <v>557</v>
      </c>
      <c r="Q254" s="35" t="s">
        <v>915</v>
      </c>
      <c r="R254" s="36" t="s">
        <v>556</v>
      </c>
      <c r="S254" s="35"/>
      <c r="T254" s="35"/>
      <c r="U254" s="35" t="s">
        <v>914</v>
      </c>
      <c r="V254" s="35"/>
      <c r="W254" s="35">
        <v>5</v>
      </c>
      <c r="X254" s="55">
        <v>3393150</v>
      </c>
      <c r="Y254" s="35">
        <v>23</v>
      </c>
      <c r="Z254" s="35">
        <v>3792</v>
      </c>
      <c r="AA254" s="53" t="s">
        <v>1427</v>
      </c>
      <c r="AB254" s="68" t="s">
        <v>1428</v>
      </c>
    </row>
    <row r="255" spans="1:28" ht="15.75" thickBot="1" x14ac:dyDescent="0.3">
      <c r="A255" s="60">
        <v>253</v>
      </c>
      <c r="B255" s="38" t="s">
        <v>261</v>
      </c>
      <c r="C255" s="42" t="s">
        <v>178</v>
      </c>
      <c r="D255" s="38" t="s">
        <v>261</v>
      </c>
      <c r="E255" s="31">
        <v>1063</v>
      </c>
      <c r="F255" s="31">
        <v>280</v>
      </c>
      <c r="G255" s="34">
        <v>92</v>
      </c>
      <c r="H255" s="34">
        <v>41</v>
      </c>
      <c r="I255" s="31" t="s">
        <v>990</v>
      </c>
      <c r="J255" s="31"/>
      <c r="K255" s="35" t="s">
        <v>556</v>
      </c>
      <c r="L255" s="35">
        <v>10</v>
      </c>
      <c r="M255" s="59">
        <f t="shared" si="3"/>
        <v>10</v>
      </c>
      <c r="N255" s="35" t="s">
        <v>556</v>
      </c>
      <c r="O255" s="35" t="s">
        <v>557</v>
      </c>
      <c r="P255" s="35" t="s">
        <v>556</v>
      </c>
      <c r="Q255" s="35" t="s">
        <v>915</v>
      </c>
      <c r="R255" s="36" t="s">
        <v>556</v>
      </c>
      <c r="S255" s="35"/>
      <c r="T255" s="35"/>
      <c r="U255" s="35" t="s">
        <v>914</v>
      </c>
      <c r="V255" s="35"/>
      <c r="W255" s="35">
        <v>34</v>
      </c>
      <c r="X255" s="55">
        <v>25328050</v>
      </c>
      <c r="Y255" s="35">
        <v>154</v>
      </c>
      <c r="Z255" s="35">
        <v>17607</v>
      </c>
      <c r="AA255" s="53" t="s">
        <v>1429</v>
      </c>
      <c r="AB255" s="68" t="s">
        <v>1430</v>
      </c>
    </row>
    <row r="256" spans="1:28" ht="15.75" thickBot="1" x14ac:dyDescent="0.3">
      <c r="A256" s="60">
        <v>254</v>
      </c>
      <c r="B256" s="37" t="s">
        <v>263</v>
      </c>
      <c r="C256" s="42" t="s">
        <v>262</v>
      </c>
      <c r="D256" s="37" t="s">
        <v>263</v>
      </c>
      <c r="E256" s="31">
        <v>162</v>
      </c>
      <c r="F256" s="31">
        <v>36</v>
      </c>
      <c r="G256" s="34">
        <v>51</v>
      </c>
      <c r="H256" s="34">
        <v>18</v>
      </c>
      <c r="I256" s="31" t="s">
        <v>990</v>
      </c>
      <c r="J256" s="31"/>
      <c r="K256" s="35" t="s">
        <v>556</v>
      </c>
      <c r="L256" s="35">
        <v>2</v>
      </c>
      <c r="M256" s="59">
        <f t="shared" si="3"/>
        <v>2</v>
      </c>
      <c r="N256" s="35" t="s">
        <v>556</v>
      </c>
      <c r="O256" s="35" t="s">
        <v>557</v>
      </c>
      <c r="P256" s="35" t="s">
        <v>556</v>
      </c>
      <c r="Q256" s="35" t="s">
        <v>915</v>
      </c>
      <c r="R256" s="36" t="s">
        <v>556</v>
      </c>
      <c r="S256" s="35"/>
      <c r="T256" s="35"/>
      <c r="U256" s="35" t="s">
        <v>914</v>
      </c>
      <c r="V256" s="35"/>
      <c r="W256" s="35">
        <v>14</v>
      </c>
      <c r="X256" s="55">
        <v>2513052.59</v>
      </c>
      <c r="Y256" s="35">
        <v>848</v>
      </c>
      <c r="Z256" s="35"/>
      <c r="AA256" s="53" t="s">
        <v>1431</v>
      </c>
      <c r="AB256" s="68">
        <v>5372147033</v>
      </c>
    </row>
    <row r="257" spans="1:28" ht="15.75" thickBot="1" x14ac:dyDescent="0.3">
      <c r="A257" s="60">
        <v>255</v>
      </c>
      <c r="B257" s="37" t="s">
        <v>264</v>
      </c>
      <c r="C257" s="42" t="s">
        <v>262</v>
      </c>
      <c r="D257" s="37" t="s">
        <v>264</v>
      </c>
      <c r="E257" s="30">
        <v>359</v>
      </c>
      <c r="F257" s="31">
        <v>65</v>
      </c>
      <c r="G257" s="34">
        <v>31</v>
      </c>
      <c r="H257" s="34">
        <v>26</v>
      </c>
      <c r="I257" s="31" t="s">
        <v>991</v>
      </c>
      <c r="J257" s="31"/>
      <c r="K257" s="35" t="s">
        <v>556</v>
      </c>
      <c r="L257" s="35">
        <v>3</v>
      </c>
      <c r="M257" s="59">
        <f t="shared" si="3"/>
        <v>3</v>
      </c>
      <c r="N257" s="35" t="s">
        <v>556</v>
      </c>
      <c r="O257" s="35" t="s">
        <v>557</v>
      </c>
      <c r="P257" s="35" t="s">
        <v>556</v>
      </c>
      <c r="Q257" s="35" t="s">
        <v>915</v>
      </c>
      <c r="R257" s="36" t="s">
        <v>556</v>
      </c>
      <c r="S257" s="35"/>
      <c r="T257" s="35"/>
      <c r="U257" s="35" t="s">
        <v>914</v>
      </c>
      <c r="V257" s="35"/>
      <c r="W257" s="35">
        <v>53</v>
      </c>
      <c r="X257" s="55">
        <v>24162473.899999999</v>
      </c>
      <c r="Y257" s="35">
        <v>618</v>
      </c>
      <c r="Z257" s="35">
        <v>3347</v>
      </c>
      <c r="AA257" s="53" t="s">
        <v>1432</v>
      </c>
      <c r="AB257" s="68">
        <v>5372255144</v>
      </c>
    </row>
    <row r="258" spans="1:28" ht="15.75" thickBot="1" x14ac:dyDescent="0.3">
      <c r="A258" s="60">
        <v>256</v>
      </c>
      <c r="B258" s="37" t="s">
        <v>265</v>
      </c>
      <c r="C258" s="42" t="s">
        <v>262</v>
      </c>
      <c r="D258" s="37" t="s">
        <v>265</v>
      </c>
      <c r="E258" s="30">
        <v>197</v>
      </c>
      <c r="F258" s="31">
        <v>42</v>
      </c>
      <c r="G258" s="34">
        <v>41</v>
      </c>
      <c r="H258" s="34">
        <v>8</v>
      </c>
      <c r="I258" s="31" t="s">
        <v>991</v>
      </c>
      <c r="J258" s="31"/>
      <c r="K258" s="35" t="s">
        <v>556</v>
      </c>
      <c r="L258" s="35">
        <v>2</v>
      </c>
      <c r="M258" s="59">
        <f t="shared" si="3"/>
        <v>2</v>
      </c>
      <c r="N258" s="35" t="s">
        <v>556</v>
      </c>
      <c r="O258" s="35" t="s">
        <v>557</v>
      </c>
      <c r="P258" s="35" t="s">
        <v>557</v>
      </c>
      <c r="Q258" s="35" t="s">
        <v>915</v>
      </c>
      <c r="R258" s="36" t="s">
        <v>556</v>
      </c>
      <c r="S258" s="35"/>
      <c r="T258" s="35"/>
      <c r="U258" s="35" t="s">
        <v>914</v>
      </c>
      <c r="V258" s="35"/>
      <c r="W258" s="35">
        <v>2</v>
      </c>
      <c r="X258" s="55">
        <v>13937937.16</v>
      </c>
      <c r="Y258" s="35">
        <v>1231</v>
      </c>
      <c r="Z258" s="35">
        <v>2</v>
      </c>
      <c r="AA258" s="53" t="s">
        <v>1433</v>
      </c>
      <c r="AB258" s="68">
        <v>5051101822</v>
      </c>
    </row>
    <row r="259" spans="1:28" ht="15.75" thickBot="1" x14ac:dyDescent="0.3">
      <c r="A259" s="60">
        <v>257</v>
      </c>
      <c r="B259" s="37" t="s">
        <v>266</v>
      </c>
      <c r="C259" s="42" t="s">
        <v>262</v>
      </c>
      <c r="D259" s="37" t="s">
        <v>266</v>
      </c>
      <c r="E259" s="30">
        <v>63</v>
      </c>
      <c r="F259" s="31">
        <v>17</v>
      </c>
      <c r="G259" s="34">
        <v>20.5</v>
      </c>
      <c r="H259" s="34">
        <v>28</v>
      </c>
      <c r="I259" s="31" t="s">
        <v>991</v>
      </c>
      <c r="J259" s="31"/>
      <c r="K259" s="35" t="s">
        <v>556</v>
      </c>
      <c r="L259" s="35"/>
      <c r="M259" s="59">
        <f t="shared" si="3"/>
        <v>0</v>
      </c>
      <c r="N259" s="35" t="s">
        <v>556</v>
      </c>
      <c r="O259" s="35" t="s">
        <v>557</v>
      </c>
      <c r="P259" s="35" t="s">
        <v>556</v>
      </c>
      <c r="Q259" s="35" t="s">
        <v>915</v>
      </c>
      <c r="R259" s="36" t="s">
        <v>556</v>
      </c>
      <c r="S259" s="35"/>
      <c r="T259" s="35" t="s">
        <v>556</v>
      </c>
      <c r="U259" s="35" t="s">
        <v>556</v>
      </c>
      <c r="V259" s="35"/>
      <c r="W259" s="35">
        <v>10</v>
      </c>
      <c r="X259" s="55">
        <v>316943.19</v>
      </c>
      <c r="Y259" s="35">
        <v>252</v>
      </c>
      <c r="Z259" s="35">
        <v>5</v>
      </c>
      <c r="AA259" s="53" t="s">
        <v>1434</v>
      </c>
      <c r="AB259" s="68">
        <v>5466647563</v>
      </c>
    </row>
    <row r="260" spans="1:28" ht="15.75" thickBot="1" x14ac:dyDescent="0.3">
      <c r="A260" s="60">
        <v>258</v>
      </c>
      <c r="B260" s="37" t="s">
        <v>267</v>
      </c>
      <c r="C260" s="42" t="s">
        <v>262</v>
      </c>
      <c r="D260" s="37" t="s">
        <v>267</v>
      </c>
      <c r="E260" s="30">
        <v>99</v>
      </c>
      <c r="F260" s="31">
        <v>29</v>
      </c>
      <c r="G260" s="34">
        <v>17</v>
      </c>
      <c r="H260" s="34">
        <v>20</v>
      </c>
      <c r="I260" s="31" t="s">
        <v>990</v>
      </c>
      <c r="J260" s="31"/>
      <c r="K260" s="35" t="s">
        <v>557</v>
      </c>
      <c r="L260" s="35"/>
      <c r="M260" s="59">
        <f t="shared" ref="M260:M323" si="4">SUM(K260:L260)</f>
        <v>0</v>
      </c>
      <c r="N260" s="35" t="s">
        <v>556</v>
      </c>
      <c r="O260" s="35" t="s">
        <v>557</v>
      </c>
      <c r="P260" s="35" t="s">
        <v>557</v>
      </c>
      <c r="Q260" s="35" t="s">
        <v>915</v>
      </c>
      <c r="R260" s="36" t="s">
        <v>556</v>
      </c>
      <c r="S260" s="35"/>
      <c r="T260" s="35"/>
      <c r="U260" s="35" t="s">
        <v>914</v>
      </c>
      <c r="V260" s="35"/>
      <c r="W260" s="35">
        <v>4</v>
      </c>
      <c r="X260" s="55">
        <v>1560161.44</v>
      </c>
      <c r="Y260" s="35">
        <v>515</v>
      </c>
      <c r="Z260" s="35">
        <v>24</v>
      </c>
      <c r="AA260" s="53" t="s">
        <v>1435</v>
      </c>
      <c r="AB260" s="68">
        <v>5428999904</v>
      </c>
    </row>
    <row r="261" spans="1:28" ht="15.75" thickBot="1" x14ac:dyDescent="0.3">
      <c r="A261" s="60">
        <v>259</v>
      </c>
      <c r="B261" s="37" t="s">
        <v>268</v>
      </c>
      <c r="C261" s="42" t="s">
        <v>262</v>
      </c>
      <c r="D261" s="37" t="s">
        <v>268</v>
      </c>
      <c r="E261" s="30">
        <v>252</v>
      </c>
      <c r="F261" s="31">
        <v>76</v>
      </c>
      <c r="G261" s="34">
        <v>51</v>
      </c>
      <c r="H261" s="34">
        <v>18</v>
      </c>
      <c r="I261" s="31" t="s">
        <v>990</v>
      </c>
      <c r="J261" s="31"/>
      <c r="K261" s="35" t="s">
        <v>556</v>
      </c>
      <c r="L261" s="35">
        <v>1</v>
      </c>
      <c r="M261" s="59">
        <f t="shared" si="4"/>
        <v>1</v>
      </c>
      <c r="N261" s="35" t="s">
        <v>556</v>
      </c>
      <c r="O261" s="35" t="s">
        <v>556</v>
      </c>
      <c r="P261" s="35" t="s">
        <v>556</v>
      </c>
      <c r="Q261" s="35" t="s">
        <v>915</v>
      </c>
      <c r="R261" s="36" t="s">
        <v>556</v>
      </c>
      <c r="S261" s="35"/>
      <c r="T261" s="35"/>
      <c r="U261" s="35" t="s">
        <v>914</v>
      </c>
      <c r="V261" s="35"/>
      <c r="W261" s="35">
        <v>4</v>
      </c>
      <c r="X261" s="55">
        <v>13594823.539999999</v>
      </c>
      <c r="Y261" s="35">
        <v>548</v>
      </c>
      <c r="Z261" s="35">
        <v>1363</v>
      </c>
      <c r="AA261" s="53" t="s">
        <v>1436</v>
      </c>
      <c r="AB261" s="68">
        <v>5458761856</v>
      </c>
    </row>
    <row r="262" spans="1:28" ht="15.75" thickBot="1" x14ac:dyDescent="0.3">
      <c r="A262" s="60">
        <v>260</v>
      </c>
      <c r="B262" s="37" t="s">
        <v>269</v>
      </c>
      <c r="C262" s="42" t="s">
        <v>262</v>
      </c>
      <c r="D262" s="37" t="s">
        <v>269</v>
      </c>
      <c r="E262" s="30">
        <v>266</v>
      </c>
      <c r="F262" s="31">
        <v>75</v>
      </c>
      <c r="G262" s="34">
        <v>45</v>
      </c>
      <c r="H262" s="34">
        <v>12</v>
      </c>
      <c r="I262" s="31" t="s">
        <v>990</v>
      </c>
      <c r="J262" s="31"/>
      <c r="K262" s="35" t="s">
        <v>556</v>
      </c>
      <c r="L262" s="35">
        <v>3</v>
      </c>
      <c r="M262" s="59">
        <f t="shared" si="4"/>
        <v>3</v>
      </c>
      <c r="N262" s="35" t="s">
        <v>556</v>
      </c>
      <c r="O262" s="35" t="s">
        <v>557</v>
      </c>
      <c r="P262" s="35" t="s">
        <v>556</v>
      </c>
      <c r="Q262" s="35" t="s">
        <v>915</v>
      </c>
      <c r="R262" s="36" t="s">
        <v>556</v>
      </c>
      <c r="S262" s="35"/>
      <c r="T262" s="35"/>
      <c r="U262" s="35" t="s">
        <v>914</v>
      </c>
      <c r="V262" s="35"/>
      <c r="W262" s="35">
        <v>56</v>
      </c>
      <c r="X262" s="55">
        <v>10490419.109999999</v>
      </c>
      <c r="Y262" s="35">
        <v>795</v>
      </c>
      <c r="Z262" s="35"/>
      <c r="AA262" s="53" t="s">
        <v>1437</v>
      </c>
      <c r="AB262" s="68">
        <v>5395530007</v>
      </c>
    </row>
    <row r="263" spans="1:28" ht="15.75" thickBot="1" x14ac:dyDescent="0.3">
      <c r="A263" s="60">
        <v>261</v>
      </c>
      <c r="B263" s="37" t="s">
        <v>270</v>
      </c>
      <c r="C263" s="42" t="s">
        <v>262</v>
      </c>
      <c r="D263" s="37" t="s">
        <v>270</v>
      </c>
      <c r="E263" s="30">
        <v>233</v>
      </c>
      <c r="F263" s="31">
        <v>62</v>
      </c>
      <c r="G263" s="34">
        <v>45</v>
      </c>
      <c r="H263" s="34">
        <v>12</v>
      </c>
      <c r="I263" s="31" t="s">
        <v>991</v>
      </c>
      <c r="J263" s="31"/>
      <c r="K263" s="35" t="s">
        <v>556</v>
      </c>
      <c r="L263" s="35">
        <v>1</v>
      </c>
      <c r="M263" s="59">
        <f t="shared" si="4"/>
        <v>1</v>
      </c>
      <c r="N263" s="35" t="s">
        <v>556</v>
      </c>
      <c r="O263" s="35" t="s">
        <v>557</v>
      </c>
      <c r="P263" s="35" t="s">
        <v>556</v>
      </c>
      <c r="Q263" s="35" t="s">
        <v>915</v>
      </c>
      <c r="R263" s="36" t="s">
        <v>556</v>
      </c>
      <c r="S263" s="35"/>
      <c r="T263" s="35"/>
      <c r="U263" s="35" t="s">
        <v>914</v>
      </c>
      <c r="V263" s="35"/>
      <c r="W263" s="35">
        <v>11</v>
      </c>
      <c r="X263" s="55">
        <v>7676802.0899999999</v>
      </c>
      <c r="Y263" s="35">
        <v>599</v>
      </c>
      <c r="Z263" s="35">
        <v>1513</v>
      </c>
      <c r="AA263" s="53" t="s">
        <v>1438</v>
      </c>
      <c r="AB263" s="68">
        <v>5362344911</v>
      </c>
    </row>
    <row r="264" spans="1:28" ht="15.75" thickBot="1" x14ac:dyDescent="0.3">
      <c r="A264" s="60">
        <v>262</v>
      </c>
      <c r="B264" s="37" t="s">
        <v>271</v>
      </c>
      <c r="C264" s="42" t="s">
        <v>262</v>
      </c>
      <c r="D264" s="37" t="s">
        <v>271</v>
      </c>
      <c r="E264" s="30">
        <v>232</v>
      </c>
      <c r="F264" s="31">
        <v>58</v>
      </c>
      <c r="G264" s="34">
        <v>50</v>
      </c>
      <c r="H264" s="34">
        <v>17</v>
      </c>
      <c r="I264" s="31" t="s">
        <v>991</v>
      </c>
      <c r="J264" s="31"/>
      <c r="K264" s="35" t="s">
        <v>556</v>
      </c>
      <c r="L264" s="35">
        <v>2</v>
      </c>
      <c r="M264" s="59">
        <f t="shared" si="4"/>
        <v>2</v>
      </c>
      <c r="N264" s="35" t="s">
        <v>556</v>
      </c>
      <c r="O264" s="35" t="s">
        <v>557</v>
      </c>
      <c r="P264" s="35" t="s">
        <v>556</v>
      </c>
      <c r="Q264" s="35" t="s">
        <v>915</v>
      </c>
      <c r="R264" s="36" t="s">
        <v>556</v>
      </c>
      <c r="S264" s="35"/>
      <c r="T264" s="35"/>
      <c r="U264" s="35" t="s">
        <v>914</v>
      </c>
      <c r="V264" s="35"/>
      <c r="W264" s="35">
        <v>25</v>
      </c>
      <c r="X264" s="55">
        <v>25636256.91</v>
      </c>
      <c r="Y264" s="35">
        <v>210</v>
      </c>
      <c r="Z264" s="35">
        <v>3333</v>
      </c>
      <c r="AA264" s="53" t="s">
        <v>1439</v>
      </c>
      <c r="AB264" s="68">
        <v>5389225689</v>
      </c>
    </row>
    <row r="265" spans="1:28" ht="15.75" thickBot="1" x14ac:dyDescent="0.3">
      <c r="A265" s="60">
        <v>263</v>
      </c>
      <c r="B265" s="37" t="s">
        <v>272</v>
      </c>
      <c r="C265" s="42" t="s">
        <v>262</v>
      </c>
      <c r="D265" s="37" t="s">
        <v>272</v>
      </c>
      <c r="E265" s="30">
        <v>407</v>
      </c>
      <c r="F265" s="31">
        <v>91</v>
      </c>
      <c r="G265" s="34">
        <v>54</v>
      </c>
      <c r="H265" s="34">
        <v>21</v>
      </c>
      <c r="I265" s="31" t="s">
        <v>990</v>
      </c>
      <c r="J265" s="31">
        <v>504</v>
      </c>
      <c r="K265" s="35" t="s">
        <v>556</v>
      </c>
      <c r="L265" s="35">
        <v>8</v>
      </c>
      <c r="M265" s="59">
        <f t="shared" si="4"/>
        <v>8</v>
      </c>
      <c r="N265" s="35" t="s">
        <v>556</v>
      </c>
      <c r="O265" s="35" t="s">
        <v>557</v>
      </c>
      <c r="P265" s="35" t="s">
        <v>556</v>
      </c>
      <c r="Q265" s="35" t="s">
        <v>915</v>
      </c>
      <c r="R265" s="36" t="s">
        <v>556</v>
      </c>
      <c r="S265" s="35"/>
      <c r="T265" s="35"/>
      <c r="U265" s="35" t="s">
        <v>914</v>
      </c>
      <c r="V265" s="35"/>
      <c r="W265" s="35">
        <v>30</v>
      </c>
      <c r="X265" s="55">
        <v>27186534.449999999</v>
      </c>
      <c r="Y265" s="35">
        <v>1558</v>
      </c>
      <c r="Z265" s="35">
        <v>4933</v>
      </c>
      <c r="AA265" s="53" t="s">
        <v>1440</v>
      </c>
      <c r="AB265" s="68">
        <v>5395048280</v>
      </c>
    </row>
    <row r="266" spans="1:28" ht="15.75" thickBot="1" x14ac:dyDescent="0.3">
      <c r="A266" s="60">
        <v>264</v>
      </c>
      <c r="B266" s="37" t="s">
        <v>273</v>
      </c>
      <c r="C266" s="42" t="s">
        <v>262</v>
      </c>
      <c r="D266" s="37" t="s">
        <v>273</v>
      </c>
      <c r="E266" s="30">
        <v>112</v>
      </c>
      <c r="F266" s="31">
        <v>37</v>
      </c>
      <c r="G266" s="34">
        <v>14</v>
      </c>
      <c r="H266" s="34">
        <v>21</v>
      </c>
      <c r="I266" s="31" t="s">
        <v>991</v>
      </c>
      <c r="J266" s="31">
        <v>256</v>
      </c>
      <c r="K266" s="35" t="s">
        <v>556</v>
      </c>
      <c r="L266" s="35"/>
      <c r="M266" s="59">
        <f t="shared" si="4"/>
        <v>0</v>
      </c>
      <c r="N266" s="35" t="s">
        <v>556</v>
      </c>
      <c r="O266" s="35" t="s">
        <v>557</v>
      </c>
      <c r="P266" s="35" t="s">
        <v>556</v>
      </c>
      <c r="Q266" s="35" t="s">
        <v>915</v>
      </c>
      <c r="R266" s="36" t="s">
        <v>556</v>
      </c>
      <c r="S266" s="35"/>
      <c r="T266" s="35" t="s">
        <v>556</v>
      </c>
      <c r="U266" s="35" t="s">
        <v>556</v>
      </c>
      <c r="V266" s="35"/>
      <c r="W266" s="35">
        <v>8</v>
      </c>
      <c r="X266" s="55">
        <v>2304500</v>
      </c>
      <c r="Y266" s="35">
        <v>822</v>
      </c>
      <c r="Z266" s="35">
        <v>50</v>
      </c>
      <c r="AA266" s="53" t="s">
        <v>1441</v>
      </c>
      <c r="AB266" s="68">
        <v>5418848727</v>
      </c>
    </row>
    <row r="267" spans="1:28" ht="15.75" thickBot="1" x14ac:dyDescent="0.3">
      <c r="A267" s="60">
        <v>265</v>
      </c>
      <c r="B267" s="37" t="s">
        <v>274</v>
      </c>
      <c r="C267" s="42" t="s">
        <v>262</v>
      </c>
      <c r="D267" s="37" t="s">
        <v>274</v>
      </c>
      <c r="E267" s="30">
        <v>329</v>
      </c>
      <c r="F267" s="31">
        <v>89</v>
      </c>
      <c r="G267" s="34">
        <v>48</v>
      </c>
      <c r="H267" s="34">
        <v>15</v>
      </c>
      <c r="I267" s="31" t="s">
        <v>990</v>
      </c>
      <c r="J267" s="31"/>
      <c r="K267" s="35" t="s">
        <v>556</v>
      </c>
      <c r="L267" s="53">
        <v>3</v>
      </c>
      <c r="M267" s="59">
        <f t="shared" si="4"/>
        <v>3</v>
      </c>
      <c r="N267" s="35" t="s">
        <v>556</v>
      </c>
      <c r="O267" s="35" t="s">
        <v>557</v>
      </c>
      <c r="P267" s="35" t="s">
        <v>557</v>
      </c>
      <c r="Q267" s="35" t="s">
        <v>915</v>
      </c>
      <c r="R267" s="36" t="s">
        <v>556</v>
      </c>
      <c r="S267" s="35"/>
      <c r="T267" s="35"/>
      <c r="U267" s="35" t="s">
        <v>914</v>
      </c>
      <c r="V267" s="35"/>
      <c r="W267" s="53">
        <v>24</v>
      </c>
      <c r="X267" s="56">
        <v>3771361.88</v>
      </c>
      <c r="Y267" s="53">
        <v>268</v>
      </c>
      <c r="Z267" s="53">
        <v>4962</v>
      </c>
      <c r="AA267" s="53" t="s">
        <v>1442</v>
      </c>
      <c r="AB267" s="68">
        <v>5327401350</v>
      </c>
    </row>
    <row r="268" spans="1:28" ht="15.75" thickBot="1" x14ac:dyDescent="0.3">
      <c r="A268" s="60">
        <v>266</v>
      </c>
      <c r="B268" s="37" t="s">
        <v>275</v>
      </c>
      <c r="C268" s="42" t="s">
        <v>262</v>
      </c>
      <c r="D268" s="37" t="s">
        <v>275</v>
      </c>
      <c r="E268" s="30">
        <v>638</v>
      </c>
      <c r="F268" s="31">
        <v>139</v>
      </c>
      <c r="G268" s="34">
        <v>26.2</v>
      </c>
      <c r="H268" s="34">
        <v>12</v>
      </c>
      <c r="I268" s="31" t="s">
        <v>990</v>
      </c>
      <c r="J268" s="31">
        <v>288</v>
      </c>
      <c r="K268" s="35" t="s">
        <v>556</v>
      </c>
      <c r="L268" s="35">
        <v>11</v>
      </c>
      <c r="M268" s="59">
        <f t="shared" si="4"/>
        <v>11</v>
      </c>
      <c r="N268" s="35" t="s">
        <v>556</v>
      </c>
      <c r="O268" s="35" t="s">
        <v>557</v>
      </c>
      <c r="P268" s="35" t="s">
        <v>556</v>
      </c>
      <c r="Q268" s="35" t="s">
        <v>915</v>
      </c>
      <c r="R268" s="36" t="s">
        <v>556</v>
      </c>
      <c r="S268" s="35"/>
      <c r="T268" s="35"/>
      <c r="U268" s="35" t="s">
        <v>914</v>
      </c>
      <c r="V268" s="35"/>
      <c r="W268" s="35">
        <v>6</v>
      </c>
      <c r="X268" s="55">
        <v>532985.21</v>
      </c>
      <c r="Y268" s="35">
        <v>3051</v>
      </c>
      <c r="Z268" s="35">
        <v>102</v>
      </c>
      <c r="AA268" s="53" t="s">
        <v>1443</v>
      </c>
      <c r="AB268" s="68">
        <v>5308864981</v>
      </c>
    </row>
    <row r="269" spans="1:28" ht="15.75" thickBot="1" x14ac:dyDescent="0.3">
      <c r="A269" s="60">
        <v>267</v>
      </c>
      <c r="B269" s="37" t="s">
        <v>276</v>
      </c>
      <c r="C269" s="42" t="s">
        <v>262</v>
      </c>
      <c r="D269" s="37" t="s">
        <v>276</v>
      </c>
      <c r="E269" s="30">
        <v>202</v>
      </c>
      <c r="F269" s="31">
        <v>56</v>
      </c>
      <c r="G269" s="34">
        <v>39</v>
      </c>
      <c r="H269" s="34">
        <v>6</v>
      </c>
      <c r="I269" s="31" t="s">
        <v>990</v>
      </c>
      <c r="J269" s="31"/>
      <c r="K269" s="35" t="s">
        <v>556</v>
      </c>
      <c r="L269" s="35">
        <v>2</v>
      </c>
      <c r="M269" s="59">
        <f t="shared" si="4"/>
        <v>2</v>
      </c>
      <c r="N269" s="35" t="s">
        <v>556</v>
      </c>
      <c r="O269" s="35" t="s">
        <v>557</v>
      </c>
      <c r="P269" s="35" t="s">
        <v>556</v>
      </c>
      <c r="Q269" s="35" t="s">
        <v>915</v>
      </c>
      <c r="R269" s="36" t="s">
        <v>556</v>
      </c>
      <c r="S269" s="35"/>
      <c r="T269" s="35"/>
      <c r="U269" s="35" t="s">
        <v>914</v>
      </c>
      <c r="V269" s="35"/>
      <c r="W269" s="35">
        <v>3</v>
      </c>
      <c r="X269" s="55">
        <v>62577.68</v>
      </c>
      <c r="Y269" s="35">
        <v>1283</v>
      </c>
      <c r="Z269" s="35">
        <v>603</v>
      </c>
      <c r="AA269" s="53" t="s">
        <v>1444</v>
      </c>
      <c r="AB269" s="68">
        <v>5422728992</v>
      </c>
    </row>
    <row r="270" spans="1:28" ht="15.75" thickBot="1" x14ac:dyDescent="0.3">
      <c r="A270" s="60">
        <v>268</v>
      </c>
      <c r="B270" s="37" t="s">
        <v>277</v>
      </c>
      <c r="C270" s="42" t="s">
        <v>262</v>
      </c>
      <c r="D270" s="37" t="s">
        <v>277</v>
      </c>
      <c r="E270" s="30">
        <v>87</v>
      </c>
      <c r="F270" s="31">
        <v>19</v>
      </c>
      <c r="G270" s="34">
        <v>45</v>
      </c>
      <c r="H270" s="34">
        <v>12</v>
      </c>
      <c r="I270" s="31" t="s">
        <v>990</v>
      </c>
      <c r="J270" s="31"/>
      <c r="K270" s="35" t="s">
        <v>556</v>
      </c>
      <c r="L270" s="35"/>
      <c r="M270" s="59">
        <f t="shared" si="4"/>
        <v>0</v>
      </c>
      <c r="N270" s="35" t="s">
        <v>556</v>
      </c>
      <c r="O270" s="35" t="s">
        <v>557</v>
      </c>
      <c r="P270" s="35" t="s">
        <v>557</v>
      </c>
      <c r="Q270" s="35" t="s">
        <v>915</v>
      </c>
      <c r="R270" s="36" t="s">
        <v>556</v>
      </c>
      <c r="S270" s="35"/>
      <c r="T270" s="35"/>
      <c r="U270" s="35" t="s">
        <v>914</v>
      </c>
      <c r="V270" s="35"/>
      <c r="W270" s="35">
        <v>6</v>
      </c>
      <c r="X270" s="55">
        <v>649366</v>
      </c>
      <c r="Y270" s="35">
        <v>373</v>
      </c>
      <c r="Z270" s="35"/>
      <c r="AA270" s="53" t="s">
        <v>1445</v>
      </c>
      <c r="AB270" s="68">
        <v>5534847154</v>
      </c>
    </row>
    <row r="271" spans="1:28" ht="15.75" thickBot="1" x14ac:dyDescent="0.3">
      <c r="A271" s="60">
        <v>269</v>
      </c>
      <c r="B271" s="37" t="s">
        <v>278</v>
      </c>
      <c r="C271" s="42" t="s">
        <v>262</v>
      </c>
      <c r="D271" s="37" t="s">
        <v>278</v>
      </c>
      <c r="E271" s="30">
        <v>202</v>
      </c>
      <c r="F271" s="31">
        <v>60</v>
      </c>
      <c r="G271" s="34">
        <v>24.9</v>
      </c>
      <c r="H271" s="34">
        <v>21.9</v>
      </c>
      <c r="I271" s="31" t="s">
        <v>990</v>
      </c>
      <c r="J271" s="31"/>
      <c r="K271" s="35" t="s">
        <v>556</v>
      </c>
      <c r="L271" s="35">
        <v>3</v>
      </c>
      <c r="M271" s="59">
        <f t="shared" si="4"/>
        <v>3</v>
      </c>
      <c r="N271" s="35" t="s">
        <v>556</v>
      </c>
      <c r="O271" s="35" t="s">
        <v>557</v>
      </c>
      <c r="P271" s="35" t="s">
        <v>556</v>
      </c>
      <c r="Q271" s="35" t="s">
        <v>915</v>
      </c>
      <c r="R271" s="36" t="s">
        <v>556</v>
      </c>
      <c r="S271" s="35"/>
      <c r="T271" s="35"/>
      <c r="U271" s="35" t="s">
        <v>914</v>
      </c>
      <c r="V271" s="35"/>
      <c r="W271" s="35">
        <v>17</v>
      </c>
      <c r="X271" s="55">
        <v>844500</v>
      </c>
      <c r="Y271" s="35">
        <v>987</v>
      </c>
      <c r="Z271" s="35"/>
      <c r="AA271" s="53" t="s">
        <v>1446</v>
      </c>
      <c r="AB271" s="68">
        <v>5356246528</v>
      </c>
    </row>
    <row r="272" spans="1:28" ht="15.75" thickBot="1" x14ac:dyDescent="0.3">
      <c r="A272" s="60">
        <v>270</v>
      </c>
      <c r="B272" s="37" t="s">
        <v>279</v>
      </c>
      <c r="C272" s="42" t="s">
        <v>262</v>
      </c>
      <c r="D272" s="37" t="s">
        <v>279</v>
      </c>
      <c r="E272" s="30">
        <v>990</v>
      </c>
      <c r="F272" s="31">
        <v>208</v>
      </c>
      <c r="G272" s="34">
        <v>22.67</v>
      </c>
      <c r="H272" s="34">
        <v>16</v>
      </c>
      <c r="I272" s="31" t="s">
        <v>990</v>
      </c>
      <c r="J272" s="31"/>
      <c r="K272" s="35" t="s">
        <v>556</v>
      </c>
      <c r="L272" s="35">
        <v>16</v>
      </c>
      <c r="M272" s="59">
        <f t="shared" si="4"/>
        <v>16</v>
      </c>
      <c r="N272" s="35" t="s">
        <v>556</v>
      </c>
      <c r="O272" s="35" t="s">
        <v>556</v>
      </c>
      <c r="P272" s="35" t="s">
        <v>556</v>
      </c>
      <c r="Q272" s="35" t="s">
        <v>915</v>
      </c>
      <c r="R272" s="36" t="s">
        <v>556</v>
      </c>
      <c r="S272" s="35"/>
      <c r="T272" s="35"/>
      <c r="U272" s="35" t="s">
        <v>914</v>
      </c>
      <c r="V272" s="35"/>
      <c r="W272" s="35">
        <v>17</v>
      </c>
      <c r="X272" s="55">
        <v>1738150</v>
      </c>
      <c r="Y272" s="35">
        <v>3294</v>
      </c>
      <c r="Z272" s="35">
        <v>165</v>
      </c>
      <c r="AA272" s="53" t="s">
        <v>1447</v>
      </c>
      <c r="AB272" s="68">
        <v>5376330503</v>
      </c>
    </row>
    <row r="273" spans="1:28" ht="15.75" thickBot="1" x14ac:dyDescent="0.3">
      <c r="A273" s="60">
        <v>271</v>
      </c>
      <c r="B273" s="37" t="s">
        <v>280</v>
      </c>
      <c r="C273" s="42" t="s">
        <v>262</v>
      </c>
      <c r="D273" s="37" t="s">
        <v>280</v>
      </c>
      <c r="E273" s="30">
        <v>1143</v>
      </c>
      <c r="F273" s="31">
        <v>245</v>
      </c>
      <c r="G273" s="34">
        <v>51</v>
      </c>
      <c r="H273" s="34">
        <v>18</v>
      </c>
      <c r="I273" s="31" t="s">
        <v>990</v>
      </c>
      <c r="J273" s="31"/>
      <c r="K273" s="35" t="s">
        <v>556</v>
      </c>
      <c r="L273" s="35">
        <v>19</v>
      </c>
      <c r="M273" s="59">
        <f t="shared" si="4"/>
        <v>19</v>
      </c>
      <c r="N273" s="35" t="s">
        <v>556</v>
      </c>
      <c r="O273" s="35" t="s">
        <v>556</v>
      </c>
      <c r="P273" s="35" t="s">
        <v>556</v>
      </c>
      <c r="Q273" s="35" t="s">
        <v>915</v>
      </c>
      <c r="R273" s="36" t="s">
        <v>556</v>
      </c>
      <c r="S273" s="35"/>
      <c r="T273" s="35" t="s">
        <v>556</v>
      </c>
      <c r="U273" s="35" t="s">
        <v>556</v>
      </c>
      <c r="V273" s="35"/>
      <c r="W273" s="35">
        <v>56</v>
      </c>
      <c r="X273" s="55">
        <v>5130209.38</v>
      </c>
      <c r="Y273" s="35">
        <v>3745</v>
      </c>
      <c r="Z273" s="35">
        <v>745</v>
      </c>
      <c r="AA273" s="53" t="s">
        <v>1448</v>
      </c>
      <c r="AB273" s="68">
        <v>5427710981</v>
      </c>
    </row>
    <row r="274" spans="1:28" ht="15.75" thickBot="1" x14ac:dyDescent="0.3">
      <c r="A274" s="60">
        <v>272</v>
      </c>
      <c r="B274" s="37" t="s">
        <v>281</v>
      </c>
      <c r="C274" s="42" t="s">
        <v>262</v>
      </c>
      <c r="D274" s="37" t="s">
        <v>281</v>
      </c>
      <c r="E274" s="30">
        <v>89</v>
      </c>
      <c r="F274" s="31">
        <v>26</v>
      </c>
      <c r="G274" s="34">
        <v>45</v>
      </c>
      <c r="H274" s="34">
        <v>12</v>
      </c>
      <c r="I274" s="31" t="s">
        <v>991</v>
      </c>
      <c r="J274" s="31"/>
      <c r="K274" s="35" t="s">
        <v>556</v>
      </c>
      <c r="L274" s="35"/>
      <c r="M274" s="59">
        <f t="shared" si="4"/>
        <v>0</v>
      </c>
      <c r="N274" s="35" t="s">
        <v>556</v>
      </c>
      <c r="O274" s="35" t="s">
        <v>557</v>
      </c>
      <c r="P274" s="35" t="s">
        <v>556</v>
      </c>
      <c r="Q274" s="35" t="s">
        <v>915</v>
      </c>
      <c r="R274" s="36" t="s">
        <v>556</v>
      </c>
      <c r="S274" s="35"/>
      <c r="T274" s="35"/>
      <c r="U274" s="35" t="s">
        <v>914</v>
      </c>
      <c r="V274" s="35"/>
      <c r="W274" s="35">
        <v>28</v>
      </c>
      <c r="X274" s="55">
        <v>9359160.7300000004</v>
      </c>
      <c r="Y274" s="35"/>
      <c r="Z274" s="35">
        <v>2429</v>
      </c>
      <c r="AA274" s="53" t="s">
        <v>1449</v>
      </c>
      <c r="AB274" s="68">
        <v>5359449410</v>
      </c>
    </row>
    <row r="275" spans="1:28" ht="15.75" thickBot="1" x14ac:dyDescent="0.3">
      <c r="A275" s="60">
        <v>273</v>
      </c>
      <c r="B275" s="37" t="s">
        <v>282</v>
      </c>
      <c r="C275" s="42" t="s">
        <v>262</v>
      </c>
      <c r="D275" s="37" t="s">
        <v>282</v>
      </c>
      <c r="E275" s="30">
        <v>301</v>
      </c>
      <c r="F275" s="31">
        <v>60</v>
      </c>
      <c r="G275" s="34">
        <v>43</v>
      </c>
      <c r="H275" s="34">
        <v>10</v>
      </c>
      <c r="I275" s="31" t="s">
        <v>991</v>
      </c>
      <c r="J275" s="31">
        <v>336</v>
      </c>
      <c r="K275" s="35" t="s">
        <v>556</v>
      </c>
      <c r="L275" s="35">
        <v>4</v>
      </c>
      <c r="M275" s="59">
        <f t="shared" si="4"/>
        <v>4</v>
      </c>
      <c r="N275" s="35" t="s">
        <v>556</v>
      </c>
      <c r="O275" s="35" t="s">
        <v>557</v>
      </c>
      <c r="P275" s="35" t="s">
        <v>556</v>
      </c>
      <c r="Q275" s="35" t="s">
        <v>915</v>
      </c>
      <c r="R275" s="36" t="s">
        <v>556</v>
      </c>
      <c r="S275" s="35"/>
      <c r="T275" s="35"/>
      <c r="U275" s="35" t="s">
        <v>914</v>
      </c>
      <c r="V275" s="35"/>
      <c r="W275" s="35">
        <v>10</v>
      </c>
      <c r="X275" s="55">
        <v>3788471.5</v>
      </c>
      <c r="Y275" s="35">
        <v>874</v>
      </c>
      <c r="Z275" s="35"/>
      <c r="AA275" s="53" t="s">
        <v>1450</v>
      </c>
      <c r="AB275" s="68">
        <v>5313414049</v>
      </c>
    </row>
    <row r="276" spans="1:28" ht="15.75" thickBot="1" x14ac:dyDescent="0.3">
      <c r="A276" s="60">
        <v>274</v>
      </c>
      <c r="B276" s="37" t="s">
        <v>283</v>
      </c>
      <c r="C276" s="42" t="s">
        <v>262</v>
      </c>
      <c r="D276" s="37" t="s">
        <v>283</v>
      </c>
      <c r="E276" s="30">
        <v>186</v>
      </c>
      <c r="F276" s="31">
        <v>48</v>
      </c>
      <c r="G276" s="34">
        <v>18</v>
      </c>
      <c r="H276" s="34">
        <v>16</v>
      </c>
      <c r="I276" s="31" t="s">
        <v>991</v>
      </c>
      <c r="J276" s="31"/>
      <c r="K276" s="35" t="s">
        <v>556</v>
      </c>
      <c r="L276" s="35">
        <v>2</v>
      </c>
      <c r="M276" s="59">
        <f t="shared" si="4"/>
        <v>2</v>
      </c>
      <c r="N276" s="35" t="s">
        <v>556</v>
      </c>
      <c r="O276" s="35" t="s">
        <v>556</v>
      </c>
      <c r="P276" s="35" t="s">
        <v>556</v>
      </c>
      <c r="Q276" s="35" t="s">
        <v>915</v>
      </c>
      <c r="R276" s="36" t="s">
        <v>556</v>
      </c>
      <c r="S276" s="35"/>
      <c r="T276" s="35"/>
      <c r="U276" s="35" t="s">
        <v>914</v>
      </c>
      <c r="V276" s="35"/>
      <c r="W276" s="35">
        <v>15</v>
      </c>
      <c r="X276" s="55">
        <v>1112550</v>
      </c>
      <c r="Y276" s="35">
        <v>740</v>
      </c>
      <c r="Z276" s="35">
        <v>16</v>
      </c>
      <c r="AA276" s="53" t="s">
        <v>1451</v>
      </c>
      <c r="AB276" s="68">
        <v>5356125778</v>
      </c>
    </row>
    <row r="277" spans="1:28" ht="15.75" thickBot="1" x14ac:dyDescent="0.3">
      <c r="A277" s="60">
        <v>275</v>
      </c>
      <c r="B277" s="37" t="s">
        <v>284</v>
      </c>
      <c r="C277" s="42" t="s">
        <v>262</v>
      </c>
      <c r="D277" s="37" t="s">
        <v>284</v>
      </c>
      <c r="E277" s="30">
        <v>200</v>
      </c>
      <c r="F277" s="31">
        <v>34</v>
      </c>
      <c r="G277" s="34">
        <v>53</v>
      </c>
      <c r="H277" s="34">
        <v>20</v>
      </c>
      <c r="I277" s="31" t="s">
        <v>990</v>
      </c>
      <c r="J277" s="31"/>
      <c r="K277" s="35" t="s">
        <v>556</v>
      </c>
      <c r="L277" s="35">
        <v>1</v>
      </c>
      <c r="M277" s="59">
        <f t="shared" si="4"/>
        <v>1</v>
      </c>
      <c r="N277" s="35" t="s">
        <v>557</v>
      </c>
      <c r="O277" s="35" t="s">
        <v>557</v>
      </c>
      <c r="P277" s="35" t="s">
        <v>556</v>
      </c>
      <c r="Q277" s="35" t="s">
        <v>915</v>
      </c>
      <c r="R277" s="36" t="s">
        <v>556</v>
      </c>
      <c r="S277" s="35"/>
      <c r="T277" s="35"/>
      <c r="U277" s="35" t="s">
        <v>914</v>
      </c>
      <c r="V277" s="35"/>
      <c r="W277" s="35">
        <v>24</v>
      </c>
      <c r="X277" s="55">
        <v>5578879.3399999999</v>
      </c>
      <c r="Y277" s="35">
        <v>251</v>
      </c>
      <c r="Z277" s="35">
        <v>3017</v>
      </c>
      <c r="AA277" s="53" t="s">
        <v>1452</v>
      </c>
      <c r="AB277" s="68">
        <v>5305524939</v>
      </c>
    </row>
    <row r="278" spans="1:28" ht="15.75" thickBot="1" x14ac:dyDescent="0.3">
      <c r="A278" s="60">
        <v>276</v>
      </c>
      <c r="B278" s="37" t="s">
        <v>285</v>
      </c>
      <c r="C278" s="42" t="s">
        <v>262</v>
      </c>
      <c r="D278" s="37" t="s">
        <v>285</v>
      </c>
      <c r="E278" s="30">
        <v>327</v>
      </c>
      <c r="F278" s="31">
        <v>68</v>
      </c>
      <c r="G278" s="34">
        <v>19</v>
      </c>
      <c r="H278" s="34">
        <v>23.1</v>
      </c>
      <c r="I278" s="31" t="s">
        <v>990</v>
      </c>
      <c r="J278" s="31"/>
      <c r="K278" s="35" t="s">
        <v>556</v>
      </c>
      <c r="L278" s="35">
        <v>5</v>
      </c>
      <c r="M278" s="59">
        <f t="shared" si="4"/>
        <v>5</v>
      </c>
      <c r="N278" s="35" t="s">
        <v>556</v>
      </c>
      <c r="O278" s="35" t="s">
        <v>557</v>
      </c>
      <c r="P278" s="35" t="s">
        <v>556</v>
      </c>
      <c r="Q278" s="35" t="s">
        <v>915</v>
      </c>
      <c r="R278" s="36" t="s">
        <v>556</v>
      </c>
      <c r="S278" s="35"/>
      <c r="T278" s="35" t="s">
        <v>556</v>
      </c>
      <c r="U278" s="35" t="s">
        <v>556</v>
      </c>
      <c r="V278" s="35"/>
      <c r="W278" s="35">
        <v>15</v>
      </c>
      <c r="X278" s="55">
        <v>982872</v>
      </c>
      <c r="Y278" s="35">
        <v>1669</v>
      </c>
      <c r="Z278" s="35">
        <v>346</v>
      </c>
      <c r="AA278" s="53" t="s">
        <v>1453</v>
      </c>
      <c r="AB278" s="68">
        <v>5334373370</v>
      </c>
    </row>
    <row r="279" spans="1:28" ht="15.75" thickBot="1" x14ac:dyDescent="0.3">
      <c r="A279" s="60">
        <v>277</v>
      </c>
      <c r="B279" s="37" t="s">
        <v>286</v>
      </c>
      <c r="C279" s="42" t="s">
        <v>262</v>
      </c>
      <c r="D279" s="37" t="s">
        <v>286</v>
      </c>
      <c r="E279" s="30">
        <v>280</v>
      </c>
      <c r="F279" s="31">
        <v>85</v>
      </c>
      <c r="G279" s="34">
        <v>19</v>
      </c>
      <c r="H279" s="34">
        <v>19</v>
      </c>
      <c r="I279" s="31" t="s">
        <v>990</v>
      </c>
      <c r="J279" s="31"/>
      <c r="K279" s="35" t="s">
        <v>556</v>
      </c>
      <c r="L279" s="35">
        <v>3</v>
      </c>
      <c r="M279" s="59">
        <f t="shared" si="4"/>
        <v>3</v>
      </c>
      <c r="N279" s="35" t="s">
        <v>556</v>
      </c>
      <c r="O279" s="35" t="s">
        <v>556</v>
      </c>
      <c r="P279" s="35" t="s">
        <v>556</v>
      </c>
      <c r="Q279" s="35" t="s">
        <v>915</v>
      </c>
      <c r="R279" s="36" t="s">
        <v>556</v>
      </c>
      <c r="S279" s="35"/>
      <c r="T279" s="35"/>
      <c r="U279" s="35" t="s">
        <v>914</v>
      </c>
      <c r="V279" s="35"/>
      <c r="W279" s="35">
        <v>5</v>
      </c>
      <c r="X279" s="55">
        <v>5841466.4699999997</v>
      </c>
      <c r="Y279" s="35">
        <v>2320</v>
      </c>
      <c r="Z279" s="35"/>
      <c r="AA279" s="53" t="s">
        <v>1454</v>
      </c>
      <c r="AB279" s="68">
        <v>5453662575</v>
      </c>
    </row>
    <row r="280" spans="1:28" ht="15.75" thickBot="1" x14ac:dyDescent="0.3">
      <c r="A280" s="60">
        <v>278</v>
      </c>
      <c r="B280" s="37" t="s">
        <v>287</v>
      </c>
      <c r="C280" s="42" t="s">
        <v>262</v>
      </c>
      <c r="D280" s="37" t="s">
        <v>287</v>
      </c>
      <c r="E280" s="30">
        <v>152</v>
      </c>
      <c r="F280" s="31">
        <v>109</v>
      </c>
      <c r="G280" s="34">
        <v>20.8</v>
      </c>
      <c r="H280" s="34">
        <v>34</v>
      </c>
      <c r="I280" s="31" t="s">
        <v>990</v>
      </c>
      <c r="J280" s="31"/>
      <c r="K280" s="35" t="s">
        <v>556</v>
      </c>
      <c r="L280" s="35">
        <v>5</v>
      </c>
      <c r="M280" s="59">
        <f t="shared" si="4"/>
        <v>5</v>
      </c>
      <c r="N280" s="35" t="s">
        <v>556</v>
      </c>
      <c r="O280" s="35" t="s">
        <v>556</v>
      </c>
      <c r="P280" s="35" t="s">
        <v>556</v>
      </c>
      <c r="Q280" s="35" t="s">
        <v>915</v>
      </c>
      <c r="R280" s="36" t="s">
        <v>556</v>
      </c>
      <c r="S280" s="35"/>
      <c r="T280" s="35" t="s">
        <v>556</v>
      </c>
      <c r="U280" s="35" t="s">
        <v>556</v>
      </c>
      <c r="V280" s="35"/>
      <c r="W280" s="35">
        <v>17</v>
      </c>
      <c r="X280" s="55">
        <v>1284600</v>
      </c>
      <c r="Y280" s="35">
        <v>1761</v>
      </c>
      <c r="Z280" s="35">
        <v>220</v>
      </c>
      <c r="AA280" s="53" t="s">
        <v>1455</v>
      </c>
      <c r="AB280" s="68">
        <v>5306614827</v>
      </c>
    </row>
    <row r="281" spans="1:28" ht="15.75" thickBot="1" x14ac:dyDescent="0.3">
      <c r="A281" s="60">
        <v>279</v>
      </c>
      <c r="B281" s="37" t="s">
        <v>288</v>
      </c>
      <c r="C281" s="42" t="s">
        <v>262</v>
      </c>
      <c r="D281" s="37" t="s">
        <v>288</v>
      </c>
      <c r="E281" s="30">
        <v>431</v>
      </c>
      <c r="F281" s="31">
        <v>49</v>
      </c>
      <c r="G281" s="34">
        <v>41</v>
      </c>
      <c r="H281" s="34">
        <v>8</v>
      </c>
      <c r="I281" s="31" t="s">
        <v>990</v>
      </c>
      <c r="J281" s="31"/>
      <c r="K281" s="35" t="s">
        <v>556</v>
      </c>
      <c r="L281" s="35">
        <v>3</v>
      </c>
      <c r="M281" s="59">
        <f t="shared" si="4"/>
        <v>3</v>
      </c>
      <c r="N281" s="35" t="s">
        <v>556</v>
      </c>
      <c r="O281" s="35" t="s">
        <v>557</v>
      </c>
      <c r="P281" s="35" t="s">
        <v>557</v>
      </c>
      <c r="Q281" s="35" t="s">
        <v>915</v>
      </c>
      <c r="R281" s="36" t="s">
        <v>556</v>
      </c>
      <c r="S281" s="35"/>
      <c r="T281" s="35"/>
      <c r="U281" s="35" t="s">
        <v>914</v>
      </c>
      <c r="V281" s="35"/>
      <c r="W281" s="35">
        <v>20</v>
      </c>
      <c r="X281" s="55">
        <v>4064050.62</v>
      </c>
      <c r="Y281" s="35">
        <v>221</v>
      </c>
      <c r="Z281" s="35">
        <v>1623</v>
      </c>
      <c r="AA281" s="53" t="s">
        <v>1456</v>
      </c>
      <c r="AB281" s="68">
        <v>5353321279</v>
      </c>
    </row>
    <row r="282" spans="1:28" ht="15.75" thickBot="1" x14ac:dyDescent="0.3">
      <c r="A282" s="60">
        <v>280</v>
      </c>
      <c r="B282" s="37" t="s">
        <v>289</v>
      </c>
      <c r="C282" s="42" t="s">
        <v>262</v>
      </c>
      <c r="D282" s="37" t="s">
        <v>289</v>
      </c>
      <c r="E282" s="30">
        <v>300</v>
      </c>
      <c r="F282" s="31">
        <v>53</v>
      </c>
      <c r="G282" s="34">
        <v>48</v>
      </c>
      <c r="H282" s="34">
        <v>15</v>
      </c>
      <c r="I282" s="31" t="s">
        <v>991</v>
      </c>
      <c r="J282" s="31"/>
      <c r="K282" s="35" t="s">
        <v>556</v>
      </c>
      <c r="L282" s="35">
        <v>3</v>
      </c>
      <c r="M282" s="59">
        <f t="shared" si="4"/>
        <v>3</v>
      </c>
      <c r="N282" s="35" t="s">
        <v>556</v>
      </c>
      <c r="O282" s="35" t="s">
        <v>557</v>
      </c>
      <c r="P282" s="35" t="s">
        <v>556</v>
      </c>
      <c r="Q282" s="35" t="s">
        <v>915</v>
      </c>
      <c r="R282" s="36" t="s">
        <v>556</v>
      </c>
      <c r="S282" s="35"/>
      <c r="T282" s="35"/>
      <c r="U282" s="35" t="s">
        <v>914</v>
      </c>
      <c r="V282" s="35"/>
      <c r="W282" s="35">
        <v>29</v>
      </c>
      <c r="X282" s="55">
        <v>2919323.26</v>
      </c>
      <c r="Y282" s="35">
        <v>1224</v>
      </c>
      <c r="Z282" s="35">
        <v>1390</v>
      </c>
      <c r="AA282" s="53" t="s">
        <v>1457</v>
      </c>
      <c r="AB282" s="68">
        <v>5301126479</v>
      </c>
    </row>
    <row r="283" spans="1:28" ht="15.75" thickBot="1" x14ac:dyDescent="0.3">
      <c r="A283" s="60">
        <v>281</v>
      </c>
      <c r="B283" s="37" t="s">
        <v>290</v>
      </c>
      <c r="C283" s="42" t="s">
        <v>262</v>
      </c>
      <c r="D283" s="37" t="s">
        <v>290</v>
      </c>
      <c r="E283" s="30">
        <v>89</v>
      </c>
      <c r="F283" s="31">
        <v>7</v>
      </c>
      <c r="G283" s="34">
        <v>22</v>
      </c>
      <c r="H283" s="34">
        <v>19</v>
      </c>
      <c r="I283" s="31" t="s">
        <v>991</v>
      </c>
      <c r="J283" s="31"/>
      <c r="K283" s="35" t="s">
        <v>557</v>
      </c>
      <c r="L283" s="35"/>
      <c r="M283" s="59">
        <f t="shared" si="4"/>
        <v>0</v>
      </c>
      <c r="N283" s="35" t="s">
        <v>557</v>
      </c>
      <c r="O283" s="35" t="s">
        <v>557</v>
      </c>
      <c r="P283" s="35" t="s">
        <v>557</v>
      </c>
      <c r="Q283" s="35" t="s">
        <v>915</v>
      </c>
      <c r="R283" s="36" t="s">
        <v>556</v>
      </c>
      <c r="S283" s="35"/>
      <c r="T283" s="35"/>
      <c r="U283" s="35" t="s">
        <v>914</v>
      </c>
      <c r="V283" s="35"/>
      <c r="W283" s="35">
        <v>4</v>
      </c>
      <c r="X283" s="55">
        <v>150749.49</v>
      </c>
      <c r="Y283" s="35">
        <v>398</v>
      </c>
      <c r="Z283" s="35"/>
      <c r="AA283" s="53" t="s">
        <v>1458</v>
      </c>
      <c r="AB283" s="68">
        <v>5378995362</v>
      </c>
    </row>
    <row r="284" spans="1:28" ht="15.75" thickBot="1" x14ac:dyDescent="0.3">
      <c r="A284" s="60">
        <v>282</v>
      </c>
      <c r="B284" s="37" t="s">
        <v>291</v>
      </c>
      <c r="C284" s="42" t="s">
        <v>262</v>
      </c>
      <c r="D284" s="37" t="s">
        <v>291</v>
      </c>
      <c r="E284" s="30">
        <v>50</v>
      </c>
      <c r="F284" s="31">
        <v>42</v>
      </c>
      <c r="G284" s="34">
        <v>45</v>
      </c>
      <c r="H284" s="34">
        <v>12</v>
      </c>
      <c r="I284" s="31" t="s">
        <v>991</v>
      </c>
      <c r="J284" s="31"/>
      <c r="K284" s="35" t="s">
        <v>556</v>
      </c>
      <c r="L284" s="35"/>
      <c r="M284" s="59">
        <f t="shared" si="4"/>
        <v>0</v>
      </c>
      <c r="N284" s="35" t="s">
        <v>556</v>
      </c>
      <c r="O284" s="35" t="s">
        <v>557</v>
      </c>
      <c r="P284" s="35" t="s">
        <v>556</v>
      </c>
      <c r="Q284" s="35" t="s">
        <v>915</v>
      </c>
      <c r="R284" s="36" t="s">
        <v>556</v>
      </c>
      <c r="S284" s="35"/>
      <c r="T284" s="35"/>
      <c r="U284" s="35" t="s">
        <v>914</v>
      </c>
      <c r="V284" s="35"/>
      <c r="W284" s="35">
        <v>23</v>
      </c>
      <c r="X284" s="55">
        <v>3817289.43</v>
      </c>
      <c r="Y284" s="35">
        <v>340</v>
      </c>
      <c r="Z284" s="35">
        <v>830</v>
      </c>
      <c r="AA284" s="53" t="s">
        <v>1459</v>
      </c>
      <c r="AB284" s="70">
        <v>5396367355</v>
      </c>
    </row>
    <row r="285" spans="1:28" ht="15.75" thickBot="1" x14ac:dyDescent="0.3">
      <c r="A285" s="60">
        <v>283</v>
      </c>
      <c r="B285" s="37" t="s">
        <v>292</v>
      </c>
      <c r="C285" s="42" t="s">
        <v>262</v>
      </c>
      <c r="D285" s="37" t="s">
        <v>292</v>
      </c>
      <c r="E285" s="30">
        <v>28</v>
      </c>
      <c r="F285" s="31">
        <v>16</v>
      </c>
      <c r="G285" s="34">
        <v>58</v>
      </c>
      <c r="H285" s="34">
        <v>25</v>
      </c>
      <c r="I285" s="31" t="s">
        <v>991</v>
      </c>
      <c r="J285" s="31"/>
      <c r="K285" s="35" t="s">
        <v>557</v>
      </c>
      <c r="L285" s="35"/>
      <c r="M285" s="59">
        <f t="shared" si="4"/>
        <v>0</v>
      </c>
      <c r="N285" s="35" t="s">
        <v>557</v>
      </c>
      <c r="O285" s="35" t="s">
        <v>557</v>
      </c>
      <c r="P285" s="35" t="s">
        <v>557</v>
      </c>
      <c r="Q285" s="35" t="s">
        <v>915</v>
      </c>
      <c r="R285" s="36" t="s">
        <v>556</v>
      </c>
      <c r="S285" s="35"/>
      <c r="T285" s="35"/>
      <c r="U285" s="35" t="s">
        <v>914</v>
      </c>
      <c r="V285" s="35"/>
      <c r="W285" s="35">
        <v>4</v>
      </c>
      <c r="X285" s="55">
        <v>11746000</v>
      </c>
      <c r="Y285" s="35">
        <v>499</v>
      </c>
      <c r="Z285" s="35">
        <v>1207</v>
      </c>
      <c r="AA285" s="53" t="s">
        <v>1460</v>
      </c>
      <c r="AB285" s="68">
        <v>5321370589</v>
      </c>
    </row>
    <row r="286" spans="1:28" ht="15.75" thickBot="1" x14ac:dyDescent="0.3">
      <c r="A286" s="60">
        <v>284</v>
      </c>
      <c r="B286" s="37" t="s">
        <v>293</v>
      </c>
      <c r="C286" s="42" t="s">
        <v>262</v>
      </c>
      <c r="D286" s="37" t="s">
        <v>293</v>
      </c>
      <c r="E286" s="30">
        <v>89</v>
      </c>
      <c r="F286" s="31">
        <v>25</v>
      </c>
      <c r="G286" s="34">
        <v>40</v>
      </c>
      <c r="H286" s="34">
        <v>7</v>
      </c>
      <c r="I286" s="31" t="s">
        <v>990</v>
      </c>
      <c r="J286" s="31"/>
      <c r="K286" s="35" t="s">
        <v>556</v>
      </c>
      <c r="L286" s="35"/>
      <c r="M286" s="59">
        <f t="shared" si="4"/>
        <v>0</v>
      </c>
      <c r="N286" s="35" t="s">
        <v>556</v>
      </c>
      <c r="O286" s="35" t="s">
        <v>557</v>
      </c>
      <c r="P286" s="35" t="s">
        <v>556</v>
      </c>
      <c r="Q286" s="35" t="s">
        <v>915</v>
      </c>
      <c r="R286" s="36" t="s">
        <v>556</v>
      </c>
      <c r="S286" s="35"/>
      <c r="T286" s="35"/>
      <c r="U286" s="35" t="s">
        <v>914</v>
      </c>
      <c r="V286" s="35"/>
      <c r="W286" s="35">
        <v>4</v>
      </c>
      <c r="X286" s="55">
        <v>395791.29</v>
      </c>
      <c r="Y286" s="35">
        <v>552</v>
      </c>
      <c r="Z286" s="35"/>
      <c r="AA286" s="53" t="s">
        <v>1461</v>
      </c>
      <c r="AB286" s="68">
        <v>5442020804</v>
      </c>
    </row>
    <row r="287" spans="1:28" ht="15.75" thickBot="1" x14ac:dyDescent="0.3">
      <c r="A287" s="60">
        <v>285</v>
      </c>
      <c r="B287" s="37" t="s">
        <v>294</v>
      </c>
      <c r="C287" s="42" t="s">
        <v>262</v>
      </c>
      <c r="D287" s="37" t="s">
        <v>294</v>
      </c>
      <c r="E287" s="30">
        <v>164</v>
      </c>
      <c r="F287" s="31">
        <v>39</v>
      </c>
      <c r="G287" s="34">
        <v>47</v>
      </c>
      <c r="H287" s="34">
        <v>14</v>
      </c>
      <c r="I287" s="31" t="s">
        <v>990</v>
      </c>
      <c r="J287" s="31"/>
      <c r="K287" s="35" t="s">
        <v>556</v>
      </c>
      <c r="L287" s="35"/>
      <c r="M287" s="59">
        <f t="shared" si="4"/>
        <v>0</v>
      </c>
      <c r="N287" s="35" t="s">
        <v>556</v>
      </c>
      <c r="O287" s="35" t="s">
        <v>557</v>
      </c>
      <c r="P287" s="35" t="s">
        <v>556</v>
      </c>
      <c r="Q287" s="35" t="s">
        <v>915</v>
      </c>
      <c r="R287" s="36" t="s">
        <v>556</v>
      </c>
      <c r="S287" s="35"/>
      <c r="T287" s="35"/>
      <c r="U287" s="35" t="s">
        <v>914</v>
      </c>
      <c r="V287" s="35"/>
      <c r="W287" s="35">
        <v>5</v>
      </c>
      <c r="X287" s="55">
        <v>5680595.0999999996</v>
      </c>
      <c r="Y287" s="35">
        <v>675</v>
      </c>
      <c r="Z287" s="35"/>
      <c r="AA287" s="53" t="s">
        <v>1462</v>
      </c>
      <c r="AB287" s="68">
        <v>5372778598</v>
      </c>
    </row>
    <row r="288" spans="1:28" ht="15.75" thickBot="1" x14ac:dyDescent="0.3">
      <c r="A288" s="60">
        <v>286</v>
      </c>
      <c r="B288" s="37" t="s">
        <v>295</v>
      </c>
      <c r="C288" s="42" t="s">
        <v>262</v>
      </c>
      <c r="D288" s="37" t="s">
        <v>295</v>
      </c>
      <c r="E288" s="30">
        <v>827</v>
      </c>
      <c r="F288" s="31">
        <v>211</v>
      </c>
      <c r="G288" s="34">
        <v>47</v>
      </c>
      <c r="H288" s="34">
        <v>4</v>
      </c>
      <c r="I288" s="31" t="s">
        <v>990</v>
      </c>
      <c r="J288" s="31">
        <v>288</v>
      </c>
      <c r="K288" s="35" t="s">
        <v>556</v>
      </c>
      <c r="L288" s="35">
        <v>8</v>
      </c>
      <c r="M288" s="59">
        <f t="shared" si="4"/>
        <v>8</v>
      </c>
      <c r="N288" s="35" t="s">
        <v>556</v>
      </c>
      <c r="O288" s="35" t="s">
        <v>556</v>
      </c>
      <c r="P288" s="35" t="s">
        <v>556</v>
      </c>
      <c r="Q288" s="35" t="s">
        <v>915</v>
      </c>
      <c r="R288" s="36" t="s">
        <v>556</v>
      </c>
      <c r="S288" s="35"/>
      <c r="T288" s="35"/>
      <c r="U288" s="35" t="s">
        <v>914</v>
      </c>
      <c r="V288" s="35"/>
      <c r="W288" s="35">
        <v>9</v>
      </c>
      <c r="X288" s="55">
        <v>6539001</v>
      </c>
      <c r="Y288" s="35">
        <v>3329</v>
      </c>
      <c r="Z288" s="35">
        <v>7156</v>
      </c>
      <c r="AA288" s="53" t="s">
        <v>1463</v>
      </c>
      <c r="AB288" s="68">
        <v>5305285104</v>
      </c>
    </row>
    <row r="289" spans="1:28" ht="15.75" thickBot="1" x14ac:dyDescent="0.3">
      <c r="A289" s="60">
        <v>287</v>
      </c>
      <c r="B289" s="37" t="s">
        <v>296</v>
      </c>
      <c r="C289" s="42" t="s">
        <v>262</v>
      </c>
      <c r="D289" s="37" t="s">
        <v>296</v>
      </c>
      <c r="E289" s="30">
        <v>107</v>
      </c>
      <c r="F289" s="31">
        <v>41</v>
      </c>
      <c r="G289" s="34">
        <v>39</v>
      </c>
      <c r="H289" s="34">
        <v>20</v>
      </c>
      <c r="I289" s="31" t="s">
        <v>990</v>
      </c>
      <c r="J289" s="31"/>
      <c r="K289" s="35" t="s">
        <v>556</v>
      </c>
      <c r="L289" s="35"/>
      <c r="M289" s="59">
        <f t="shared" si="4"/>
        <v>0</v>
      </c>
      <c r="N289" s="35" t="s">
        <v>556</v>
      </c>
      <c r="O289" s="35" t="s">
        <v>557</v>
      </c>
      <c r="P289" s="35" t="s">
        <v>556</v>
      </c>
      <c r="Q289" s="35" t="s">
        <v>915</v>
      </c>
      <c r="R289" s="36" t="s">
        <v>556</v>
      </c>
      <c r="S289" s="35"/>
      <c r="T289" s="35"/>
      <c r="U289" s="35" t="s">
        <v>914</v>
      </c>
      <c r="V289" s="35"/>
      <c r="W289" s="35">
        <v>2</v>
      </c>
      <c r="X289" s="55">
        <v>7304590.7199999997</v>
      </c>
      <c r="Y289" s="35">
        <v>279</v>
      </c>
      <c r="Z289" s="35">
        <v>538</v>
      </c>
      <c r="AA289" s="53" t="s">
        <v>1464</v>
      </c>
      <c r="AB289" s="68">
        <v>5325295301</v>
      </c>
    </row>
    <row r="290" spans="1:28" ht="15.75" thickBot="1" x14ac:dyDescent="0.3">
      <c r="A290" s="60">
        <v>288</v>
      </c>
      <c r="B290" s="37" t="s">
        <v>297</v>
      </c>
      <c r="C290" s="42" t="s">
        <v>262</v>
      </c>
      <c r="D290" s="37" t="s">
        <v>297</v>
      </c>
      <c r="E290" s="30">
        <v>84</v>
      </c>
      <c r="F290" s="31">
        <v>25</v>
      </c>
      <c r="G290" s="34">
        <v>43</v>
      </c>
      <c r="H290" s="34">
        <v>10</v>
      </c>
      <c r="I290" s="31" t="s">
        <v>990</v>
      </c>
      <c r="J290" s="31"/>
      <c r="K290" s="35" t="s">
        <v>556</v>
      </c>
      <c r="L290" s="35"/>
      <c r="M290" s="59">
        <f t="shared" si="4"/>
        <v>0</v>
      </c>
      <c r="N290" s="35" t="s">
        <v>556</v>
      </c>
      <c r="O290" s="35" t="s">
        <v>557</v>
      </c>
      <c r="P290" s="35" t="s">
        <v>556</v>
      </c>
      <c r="Q290" s="35" t="s">
        <v>915</v>
      </c>
      <c r="R290" s="36" t="s">
        <v>556</v>
      </c>
      <c r="S290" s="35"/>
      <c r="T290" s="35"/>
      <c r="U290" s="35" t="s">
        <v>914</v>
      </c>
      <c r="V290" s="35"/>
      <c r="W290" s="35">
        <v>2</v>
      </c>
      <c r="X290" s="55">
        <v>1127845.48</v>
      </c>
      <c r="Y290" s="35">
        <v>498</v>
      </c>
      <c r="Z290" s="35">
        <v>200</v>
      </c>
      <c r="AA290" s="53" t="s">
        <v>1465</v>
      </c>
      <c r="AB290" s="68">
        <v>5071533124</v>
      </c>
    </row>
    <row r="291" spans="1:28" ht="15.75" thickBot="1" x14ac:dyDescent="0.3">
      <c r="A291" s="60">
        <v>289</v>
      </c>
      <c r="B291" s="37" t="s">
        <v>298</v>
      </c>
      <c r="C291" s="42" t="s">
        <v>262</v>
      </c>
      <c r="D291" s="37" t="s">
        <v>298</v>
      </c>
      <c r="E291" s="30">
        <v>541</v>
      </c>
      <c r="F291" s="31">
        <v>118</v>
      </c>
      <c r="G291" s="34">
        <v>47</v>
      </c>
      <c r="H291" s="34">
        <v>14</v>
      </c>
      <c r="I291" s="31" t="s">
        <v>990</v>
      </c>
      <c r="J291" s="31">
        <v>864</v>
      </c>
      <c r="K291" s="35" t="s">
        <v>556</v>
      </c>
      <c r="L291" s="35">
        <v>10</v>
      </c>
      <c r="M291" s="59">
        <f t="shared" si="4"/>
        <v>10</v>
      </c>
      <c r="N291" s="35" t="s">
        <v>556</v>
      </c>
      <c r="O291" s="35" t="s">
        <v>557</v>
      </c>
      <c r="P291" s="35" t="s">
        <v>556</v>
      </c>
      <c r="Q291" s="35" t="s">
        <v>915</v>
      </c>
      <c r="R291" s="36" t="s">
        <v>556</v>
      </c>
      <c r="S291" s="35"/>
      <c r="T291" s="35"/>
      <c r="U291" s="35" t="s">
        <v>914</v>
      </c>
      <c r="V291" s="35"/>
      <c r="W291" s="35">
        <v>92</v>
      </c>
      <c r="X291" s="55">
        <v>28349402.27</v>
      </c>
      <c r="Y291" s="35">
        <v>2860</v>
      </c>
      <c r="Z291" s="35">
        <v>142</v>
      </c>
      <c r="AA291" s="53" t="s">
        <v>1466</v>
      </c>
      <c r="AB291" s="68">
        <v>5363153014</v>
      </c>
    </row>
    <row r="292" spans="1:28" ht="15.75" thickBot="1" x14ac:dyDescent="0.3">
      <c r="A292" s="60">
        <v>290</v>
      </c>
      <c r="B292" s="37" t="s">
        <v>299</v>
      </c>
      <c r="C292" s="42" t="s">
        <v>262</v>
      </c>
      <c r="D292" s="37" t="s">
        <v>299</v>
      </c>
      <c r="E292" s="30">
        <v>342</v>
      </c>
      <c r="F292" s="31">
        <v>109</v>
      </c>
      <c r="G292" s="34">
        <v>40</v>
      </c>
      <c r="H292" s="34">
        <v>7</v>
      </c>
      <c r="I292" s="31" t="s">
        <v>990</v>
      </c>
      <c r="J292" s="31">
        <v>208</v>
      </c>
      <c r="K292" s="35" t="s">
        <v>556</v>
      </c>
      <c r="L292" s="35">
        <v>3</v>
      </c>
      <c r="M292" s="59">
        <f t="shared" si="4"/>
        <v>3</v>
      </c>
      <c r="N292" s="35" t="s">
        <v>556</v>
      </c>
      <c r="O292" s="35" t="s">
        <v>556</v>
      </c>
      <c r="P292" s="35" t="s">
        <v>556</v>
      </c>
      <c r="Q292" s="35" t="s">
        <v>915</v>
      </c>
      <c r="R292" s="36" t="s">
        <v>556</v>
      </c>
      <c r="S292" s="35"/>
      <c r="T292" s="35"/>
      <c r="U292" s="35" t="s">
        <v>914</v>
      </c>
      <c r="V292" s="35"/>
      <c r="W292" s="35">
        <v>41</v>
      </c>
      <c r="X292" s="55">
        <v>9730472.3699999992</v>
      </c>
      <c r="Y292" s="35">
        <v>1175</v>
      </c>
      <c r="Z292" s="35">
        <v>2124</v>
      </c>
      <c r="AA292" s="53" t="s">
        <v>1467</v>
      </c>
      <c r="AB292" s="68">
        <v>5338144651</v>
      </c>
    </row>
    <row r="293" spans="1:28" ht="15.75" thickBot="1" x14ac:dyDescent="0.3">
      <c r="A293" s="60">
        <v>291</v>
      </c>
      <c r="B293" s="37" t="s">
        <v>300</v>
      </c>
      <c r="C293" s="42" t="s">
        <v>262</v>
      </c>
      <c r="D293" s="37" t="s">
        <v>300</v>
      </c>
      <c r="E293" s="30">
        <v>534</v>
      </c>
      <c r="F293" s="31">
        <v>129</v>
      </c>
      <c r="G293" s="34">
        <v>28</v>
      </c>
      <c r="H293" s="34">
        <v>9</v>
      </c>
      <c r="I293" s="31" t="s">
        <v>990</v>
      </c>
      <c r="J293" s="31"/>
      <c r="K293" s="35" t="s">
        <v>556</v>
      </c>
      <c r="L293" s="35">
        <v>9</v>
      </c>
      <c r="M293" s="59">
        <f t="shared" si="4"/>
        <v>9</v>
      </c>
      <c r="N293" s="35" t="s">
        <v>556</v>
      </c>
      <c r="O293" s="35" t="s">
        <v>557</v>
      </c>
      <c r="P293" s="35" t="s">
        <v>556</v>
      </c>
      <c r="Q293" s="35" t="s">
        <v>915</v>
      </c>
      <c r="R293" s="36" t="s">
        <v>556</v>
      </c>
      <c r="S293" s="35"/>
      <c r="T293" s="35"/>
      <c r="U293" s="35" t="s">
        <v>914</v>
      </c>
      <c r="V293" s="35"/>
      <c r="W293" s="35">
        <v>8</v>
      </c>
      <c r="X293" s="55">
        <v>311540</v>
      </c>
      <c r="Y293" s="35">
        <v>2039</v>
      </c>
      <c r="Z293" s="35">
        <v>263</v>
      </c>
      <c r="AA293" s="53" t="s">
        <v>1468</v>
      </c>
      <c r="AB293" s="68">
        <v>5345683630</v>
      </c>
    </row>
    <row r="294" spans="1:28" ht="15.75" thickBot="1" x14ac:dyDescent="0.3">
      <c r="A294" s="60">
        <v>292</v>
      </c>
      <c r="B294" s="37" t="s">
        <v>301</v>
      </c>
      <c r="C294" s="42" t="s">
        <v>262</v>
      </c>
      <c r="D294" s="37" t="s">
        <v>301</v>
      </c>
      <c r="E294" s="30">
        <v>156</v>
      </c>
      <c r="F294" s="31">
        <v>31</v>
      </c>
      <c r="G294" s="34">
        <v>44</v>
      </c>
      <c r="H294" s="34">
        <v>11</v>
      </c>
      <c r="I294" s="31" t="s">
        <v>990</v>
      </c>
      <c r="J294" s="31"/>
      <c r="K294" s="35" t="s">
        <v>556</v>
      </c>
      <c r="L294" s="35">
        <v>2</v>
      </c>
      <c r="M294" s="59">
        <f t="shared" si="4"/>
        <v>2</v>
      </c>
      <c r="N294" s="35" t="s">
        <v>556</v>
      </c>
      <c r="O294" s="35" t="s">
        <v>557</v>
      </c>
      <c r="P294" s="35" t="s">
        <v>556</v>
      </c>
      <c r="Q294" s="35" t="s">
        <v>915</v>
      </c>
      <c r="R294" s="36" t="s">
        <v>556</v>
      </c>
      <c r="S294" s="35"/>
      <c r="T294" s="35"/>
      <c r="U294" s="35" t="s">
        <v>914</v>
      </c>
      <c r="V294" s="35"/>
      <c r="W294" s="35">
        <v>5</v>
      </c>
      <c r="X294" s="55">
        <v>1684700</v>
      </c>
      <c r="Y294" s="35">
        <v>423</v>
      </c>
      <c r="Z294" s="35"/>
      <c r="AA294" s="53" t="s">
        <v>1469</v>
      </c>
      <c r="AB294" s="68">
        <v>5413328845</v>
      </c>
    </row>
    <row r="295" spans="1:28" ht="15.75" thickBot="1" x14ac:dyDescent="0.3">
      <c r="A295" s="60">
        <v>293</v>
      </c>
      <c r="B295" s="37" t="s">
        <v>302</v>
      </c>
      <c r="C295" s="42" t="s">
        <v>262</v>
      </c>
      <c r="D295" s="37" t="s">
        <v>302</v>
      </c>
      <c r="E295" s="30">
        <v>194</v>
      </c>
      <c r="F295" s="31">
        <v>48</v>
      </c>
      <c r="G295" s="34">
        <v>25</v>
      </c>
      <c r="H295" s="34">
        <v>18</v>
      </c>
      <c r="I295" s="31" t="s">
        <v>990</v>
      </c>
      <c r="J295" s="31">
        <v>424</v>
      </c>
      <c r="K295" s="35" t="s">
        <v>556</v>
      </c>
      <c r="L295" s="35">
        <v>2</v>
      </c>
      <c r="M295" s="59">
        <f t="shared" si="4"/>
        <v>2</v>
      </c>
      <c r="N295" s="35" t="s">
        <v>556</v>
      </c>
      <c r="O295" s="35" t="s">
        <v>557</v>
      </c>
      <c r="P295" s="35" t="s">
        <v>556</v>
      </c>
      <c r="Q295" s="35" t="s">
        <v>915</v>
      </c>
      <c r="R295" s="36" t="s">
        <v>556</v>
      </c>
      <c r="S295" s="35"/>
      <c r="T295" s="35"/>
      <c r="U295" s="35" t="s">
        <v>914</v>
      </c>
      <c r="V295" s="35"/>
      <c r="W295" s="35">
        <v>21</v>
      </c>
      <c r="X295" s="55">
        <v>1911600</v>
      </c>
      <c r="Y295" s="35">
        <v>444</v>
      </c>
      <c r="Z295" s="35">
        <v>111</v>
      </c>
      <c r="AA295" s="53" t="s">
        <v>1470</v>
      </c>
      <c r="AB295" s="68">
        <v>5357185602</v>
      </c>
    </row>
    <row r="296" spans="1:28" ht="15.75" thickBot="1" x14ac:dyDescent="0.3">
      <c r="A296" s="60">
        <v>294</v>
      </c>
      <c r="B296" s="37" t="s">
        <v>303</v>
      </c>
      <c r="C296" s="42" t="s">
        <v>262</v>
      </c>
      <c r="D296" s="37" t="s">
        <v>303</v>
      </c>
      <c r="E296" s="30">
        <v>235</v>
      </c>
      <c r="F296" s="31">
        <v>47</v>
      </c>
      <c r="G296" s="34">
        <v>21</v>
      </c>
      <c r="H296" s="34">
        <v>17</v>
      </c>
      <c r="I296" s="31" t="s">
        <v>990</v>
      </c>
      <c r="J296" s="31"/>
      <c r="K296" s="35" t="s">
        <v>556</v>
      </c>
      <c r="L296" s="35">
        <v>2</v>
      </c>
      <c r="M296" s="59">
        <f t="shared" si="4"/>
        <v>2</v>
      </c>
      <c r="N296" s="35" t="s">
        <v>556</v>
      </c>
      <c r="O296" s="35" t="s">
        <v>557</v>
      </c>
      <c r="P296" s="35" t="s">
        <v>556</v>
      </c>
      <c r="Q296" s="35" t="s">
        <v>915</v>
      </c>
      <c r="R296" s="36" t="s">
        <v>556</v>
      </c>
      <c r="S296" s="35"/>
      <c r="T296" s="35"/>
      <c r="U296" s="35" t="s">
        <v>914</v>
      </c>
      <c r="V296" s="35"/>
      <c r="W296" s="35">
        <v>3</v>
      </c>
      <c r="X296" s="55">
        <v>1833108</v>
      </c>
      <c r="Y296" s="35">
        <v>884</v>
      </c>
      <c r="Z296" s="35">
        <v>118</v>
      </c>
      <c r="AA296" s="53" t="s">
        <v>1471</v>
      </c>
      <c r="AB296" s="68">
        <v>5378659027</v>
      </c>
    </row>
    <row r="297" spans="1:28" ht="15.75" thickBot="1" x14ac:dyDescent="0.3">
      <c r="A297" s="60">
        <v>295</v>
      </c>
      <c r="B297" s="37" t="s">
        <v>304</v>
      </c>
      <c r="C297" s="42" t="s">
        <v>262</v>
      </c>
      <c r="D297" s="37" t="s">
        <v>304</v>
      </c>
      <c r="E297" s="30">
        <v>354</v>
      </c>
      <c r="F297" s="31">
        <v>83</v>
      </c>
      <c r="G297" s="34">
        <v>39</v>
      </c>
      <c r="H297" s="34">
        <v>5</v>
      </c>
      <c r="I297" s="31" t="s">
        <v>990</v>
      </c>
      <c r="J297" s="31">
        <v>192</v>
      </c>
      <c r="K297" s="35" t="s">
        <v>556</v>
      </c>
      <c r="L297" s="35">
        <v>3</v>
      </c>
      <c r="M297" s="59">
        <f t="shared" si="4"/>
        <v>3</v>
      </c>
      <c r="N297" s="35" t="s">
        <v>556</v>
      </c>
      <c r="O297" s="35" t="s">
        <v>557</v>
      </c>
      <c r="P297" s="35" t="s">
        <v>556</v>
      </c>
      <c r="Q297" s="35" t="s">
        <v>915</v>
      </c>
      <c r="R297" s="36" t="s">
        <v>556</v>
      </c>
      <c r="S297" s="35"/>
      <c r="T297" s="35"/>
      <c r="U297" s="35" t="s">
        <v>914</v>
      </c>
      <c r="V297" s="35"/>
      <c r="W297" s="35">
        <v>18</v>
      </c>
      <c r="X297" s="55">
        <v>10068750.119999999</v>
      </c>
      <c r="Y297" s="35">
        <v>1375</v>
      </c>
      <c r="Z297" s="35">
        <v>529</v>
      </c>
      <c r="AA297" s="53" t="s">
        <v>1472</v>
      </c>
      <c r="AB297" s="68">
        <v>5303893962</v>
      </c>
    </row>
    <row r="298" spans="1:28" ht="15.75" thickBot="1" x14ac:dyDescent="0.3">
      <c r="A298" s="60">
        <v>296</v>
      </c>
      <c r="B298" s="37" t="s">
        <v>305</v>
      </c>
      <c r="C298" s="42" t="s">
        <v>262</v>
      </c>
      <c r="D298" s="37" t="s">
        <v>305</v>
      </c>
      <c r="E298" s="30">
        <v>1343</v>
      </c>
      <c r="F298" s="31">
        <v>273</v>
      </c>
      <c r="G298" s="34">
        <v>46</v>
      </c>
      <c r="H298" s="34">
        <v>13</v>
      </c>
      <c r="I298" s="31" t="s">
        <v>990</v>
      </c>
      <c r="J298" s="31"/>
      <c r="K298" s="35" t="s">
        <v>556</v>
      </c>
      <c r="L298" s="35">
        <v>20</v>
      </c>
      <c r="M298" s="59">
        <f t="shared" si="4"/>
        <v>20</v>
      </c>
      <c r="N298" s="35" t="s">
        <v>556</v>
      </c>
      <c r="O298" s="35" t="s">
        <v>556</v>
      </c>
      <c r="P298" s="35" t="s">
        <v>556</v>
      </c>
      <c r="Q298" s="35" t="s">
        <v>915</v>
      </c>
      <c r="R298" s="36" t="s">
        <v>556</v>
      </c>
      <c r="S298" s="35"/>
      <c r="T298" s="35" t="s">
        <v>556</v>
      </c>
      <c r="U298" s="35" t="s">
        <v>556</v>
      </c>
      <c r="V298" s="35"/>
      <c r="W298" s="35">
        <v>150</v>
      </c>
      <c r="X298" s="55">
        <v>23907445</v>
      </c>
      <c r="Y298" s="35">
        <v>2977</v>
      </c>
      <c r="Z298" s="35">
        <v>15651</v>
      </c>
      <c r="AA298" s="53" t="s">
        <v>1473</v>
      </c>
      <c r="AB298" s="68">
        <v>5312230488</v>
      </c>
    </row>
    <row r="299" spans="1:28" ht="15.75" thickBot="1" x14ac:dyDescent="0.3">
      <c r="A299" s="60">
        <v>297</v>
      </c>
      <c r="B299" s="37" t="s">
        <v>306</v>
      </c>
      <c r="C299" s="42" t="s">
        <v>262</v>
      </c>
      <c r="D299" s="37" t="s">
        <v>306</v>
      </c>
      <c r="E299" s="30">
        <v>347</v>
      </c>
      <c r="F299" s="31">
        <v>89</v>
      </c>
      <c r="G299" s="34">
        <v>45</v>
      </c>
      <c r="H299" s="34">
        <v>12</v>
      </c>
      <c r="I299" s="31" t="s">
        <v>990</v>
      </c>
      <c r="J299" s="31"/>
      <c r="K299" s="35" t="s">
        <v>556</v>
      </c>
      <c r="L299" s="35">
        <v>5</v>
      </c>
      <c r="M299" s="59">
        <f t="shared" si="4"/>
        <v>5</v>
      </c>
      <c r="N299" s="35" t="s">
        <v>556</v>
      </c>
      <c r="O299" s="35" t="s">
        <v>557</v>
      </c>
      <c r="P299" s="35" t="s">
        <v>556</v>
      </c>
      <c r="Q299" s="35" t="s">
        <v>915</v>
      </c>
      <c r="R299" s="36" t="s">
        <v>556</v>
      </c>
      <c r="S299" s="35"/>
      <c r="T299" s="35"/>
      <c r="U299" s="35" t="s">
        <v>914</v>
      </c>
      <c r="V299" s="35"/>
      <c r="W299" s="35">
        <v>36</v>
      </c>
      <c r="X299" s="55">
        <v>10637238.470000001</v>
      </c>
      <c r="Y299" s="35">
        <v>1572</v>
      </c>
      <c r="Z299" s="35">
        <v>1545</v>
      </c>
      <c r="AA299" s="53" t="s">
        <v>1474</v>
      </c>
      <c r="AB299" s="68">
        <v>5373041955</v>
      </c>
    </row>
    <row r="300" spans="1:28" ht="15.75" thickBot="1" x14ac:dyDescent="0.3">
      <c r="A300" s="60">
        <v>298</v>
      </c>
      <c r="B300" s="37" t="s">
        <v>307</v>
      </c>
      <c r="C300" s="42" t="s">
        <v>262</v>
      </c>
      <c r="D300" s="37" t="s">
        <v>307</v>
      </c>
      <c r="E300" s="30">
        <v>304</v>
      </c>
      <c r="F300" s="31">
        <v>67</v>
      </c>
      <c r="G300" s="34">
        <v>40</v>
      </c>
      <c r="H300" s="34">
        <v>7</v>
      </c>
      <c r="I300" s="31" t="s">
        <v>990</v>
      </c>
      <c r="J300" s="31"/>
      <c r="K300" s="35" t="s">
        <v>556</v>
      </c>
      <c r="L300" s="35">
        <v>4</v>
      </c>
      <c r="M300" s="59">
        <f t="shared" si="4"/>
        <v>4</v>
      </c>
      <c r="N300" s="35" t="s">
        <v>556</v>
      </c>
      <c r="O300" s="35" t="s">
        <v>557</v>
      </c>
      <c r="P300" s="35" t="s">
        <v>556</v>
      </c>
      <c r="Q300" s="35" t="s">
        <v>915</v>
      </c>
      <c r="R300" s="36" t="s">
        <v>556</v>
      </c>
      <c r="S300" s="35"/>
      <c r="T300" s="35"/>
      <c r="U300" s="35" t="s">
        <v>914</v>
      </c>
      <c r="V300" s="35"/>
      <c r="W300" s="35"/>
      <c r="X300" s="35"/>
      <c r="Y300" s="35">
        <v>917</v>
      </c>
      <c r="Z300" s="35">
        <v>190</v>
      </c>
      <c r="AA300" s="53" t="s">
        <v>1475</v>
      </c>
      <c r="AB300" s="61">
        <v>5427733516</v>
      </c>
    </row>
    <row r="301" spans="1:28" ht="15.75" thickBot="1" x14ac:dyDescent="0.3">
      <c r="A301" s="60">
        <v>299</v>
      </c>
      <c r="B301" s="37" t="s">
        <v>232</v>
      </c>
      <c r="C301" s="42" t="s">
        <v>262</v>
      </c>
      <c r="D301" s="37" t="s">
        <v>232</v>
      </c>
      <c r="E301" s="30">
        <v>335</v>
      </c>
      <c r="F301" s="31">
        <v>81</v>
      </c>
      <c r="G301" s="34">
        <v>28</v>
      </c>
      <c r="H301" s="34">
        <v>8</v>
      </c>
      <c r="I301" s="31" t="s">
        <v>991</v>
      </c>
      <c r="J301" s="31">
        <v>96</v>
      </c>
      <c r="K301" s="35" t="s">
        <v>556</v>
      </c>
      <c r="L301" s="35">
        <v>3</v>
      </c>
      <c r="M301" s="59">
        <f t="shared" si="4"/>
        <v>3</v>
      </c>
      <c r="N301" s="35" t="s">
        <v>556</v>
      </c>
      <c r="O301" s="35" t="s">
        <v>557</v>
      </c>
      <c r="P301" s="35" t="s">
        <v>556</v>
      </c>
      <c r="Q301" s="35" t="s">
        <v>915</v>
      </c>
      <c r="R301" s="36" t="s">
        <v>556</v>
      </c>
      <c r="S301" s="35"/>
      <c r="T301" s="35"/>
      <c r="U301" s="35" t="s">
        <v>914</v>
      </c>
      <c r="V301" s="35"/>
      <c r="W301" s="35">
        <v>6</v>
      </c>
      <c r="X301" s="55">
        <v>164100</v>
      </c>
      <c r="Y301" s="35">
        <v>1016</v>
      </c>
      <c r="Z301" s="35"/>
      <c r="AA301" s="53" t="s">
        <v>1476</v>
      </c>
      <c r="AB301" s="68" t="s">
        <v>1477</v>
      </c>
    </row>
    <row r="302" spans="1:28" ht="15.75" thickBot="1" x14ac:dyDescent="0.3">
      <c r="A302" s="60">
        <v>300</v>
      </c>
      <c r="B302" s="37" t="s">
        <v>308</v>
      </c>
      <c r="C302" s="42" t="s">
        <v>262</v>
      </c>
      <c r="D302" s="37" t="s">
        <v>308</v>
      </c>
      <c r="E302" s="30">
        <v>193</v>
      </c>
      <c r="F302" s="31">
        <v>41</v>
      </c>
      <c r="G302" s="34">
        <v>49</v>
      </c>
      <c r="H302" s="34">
        <v>16</v>
      </c>
      <c r="I302" s="31" t="s">
        <v>991</v>
      </c>
      <c r="J302" s="31"/>
      <c r="K302" s="35" t="s">
        <v>556</v>
      </c>
      <c r="L302" s="35"/>
      <c r="M302" s="59">
        <f t="shared" si="4"/>
        <v>0</v>
      </c>
      <c r="N302" s="35" t="s">
        <v>556</v>
      </c>
      <c r="O302" s="35" t="s">
        <v>557</v>
      </c>
      <c r="P302" s="35" t="s">
        <v>556</v>
      </c>
      <c r="Q302" s="35" t="s">
        <v>915</v>
      </c>
      <c r="R302" s="36" t="s">
        <v>556</v>
      </c>
      <c r="S302" s="35"/>
      <c r="T302" s="35"/>
      <c r="U302" s="35" t="s">
        <v>914</v>
      </c>
      <c r="V302" s="35"/>
      <c r="W302" s="35">
        <v>33</v>
      </c>
      <c r="X302" s="55">
        <v>16673943.32</v>
      </c>
      <c r="Y302" s="35">
        <v>1389</v>
      </c>
      <c r="Z302" s="35">
        <v>101</v>
      </c>
      <c r="AA302" s="53" t="s">
        <v>1478</v>
      </c>
      <c r="AB302" s="68">
        <v>5447790697</v>
      </c>
    </row>
    <row r="303" spans="1:28" ht="15.75" thickBot="1" x14ac:dyDescent="0.3">
      <c r="A303" s="60">
        <v>301</v>
      </c>
      <c r="B303" s="37" t="s">
        <v>309</v>
      </c>
      <c r="C303" s="42" t="s">
        <v>262</v>
      </c>
      <c r="D303" s="37" t="s">
        <v>309</v>
      </c>
      <c r="E303" s="30">
        <v>332</v>
      </c>
      <c r="F303" s="31">
        <v>80</v>
      </c>
      <c r="G303" s="34">
        <v>17.5</v>
      </c>
      <c r="H303" s="34">
        <v>25</v>
      </c>
      <c r="I303" s="31" t="s">
        <v>990</v>
      </c>
      <c r="J303" s="31"/>
      <c r="K303" s="35" t="s">
        <v>556</v>
      </c>
      <c r="L303" s="35">
        <v>3</v>
      </c>
      <c r="M303" s="59">
        <f t="shared" si="4"/>
        <v>3</v>
      </c>
      <c r="N303" s="35" t="s">
        <v>556</v>
      </c>
      <c r="O303" s="35" t="s">
        <v>557</v>
      </c>
      <c r="P303" s="35" t="s">
        <v>556</v>
      </c>
      <c r="Q303" s="35" t="s">
        <v>915</v>
      </c>
      <c r="R303" s="36" t="s">
        <v>556</v>
      </c>
      <c r="S303" s="35"/>
      <c r="T303" s="35" t="s">
        <v>556</v>
      </c>
      <c r="U303" s="35" t="s">
        <v>556</v>
      </c>
      <c r="V303" s="35"/>
      <c r="W303" s="35">
        <v>18</v>
      </c>
      <c r="X303" s="55">
        <v>1720555</v>
      </c>
      <c r="Y303" s="35">
        <v>1418</v>
      </c>
      <c r="Z303" s="35"/>
      <c r="AA303" s="53" t="s">
        <v>1479</v>
      </c>
      <c r="AB303" s="68">
        <v>5469589939</v>
      </c>
    </row>
    <row r="304" spans="1:28" ht="15.75" thickBot="1" x14ac:dyDescent="0.3">
      <c r="A304" s="60">
        <v>302</v>
      </c>
      <c r="B304" s="37" t="s">
        <v>310</v>
      </c>
      <c r="C304" s="42" t="s">
        <v>262</v>
      </c>
      <c r="D304" s="37" t="s">
        <v>310</v>
      </c>
      <c r="E304" s="30">
        <v>500</v>
      </c>
      <c r="F304" s="31">
        <v>106</v>
      </c>
      <c r="G304" s="34">
        <v>24</v>
      </c>
      <c r="H304" s="34">
        <v>21</v>
      </c>
      <c r="I304" s="31" t="s">
        <v>990</v>
      </c>
      <c r="J304" s="31"/>
      <c r="K304" s="35" t="s">
        <v>556</v>
      </c>
      <c r="L304" s="35">
        <v>5</v>
      </c>
      <c r="M304" s="59">
        <f t="shared" si="4"/>
        <v>5</v>
      </c>
      <c r="N304" s="35" t="s">
        <v>556</v>
      </c>
      <c r="O304" s="35" t="s">
        <v>557</v>
      </c>
      <c r="P304" s="35" t="s">
        <v>556</v>
      </c>
      <c r="Q304" s="35" t="s">
        <v>915</v>
      </c>
      <c r="R304" s="36" t="s">
        <v>556</v>
      </c>
      <c r="S304" s="35"/>
      <c r="T304" s="35"/>
      <c r="U304" s="35" t="s">
        <v>914</v>
      </c>
      <c r="V304" s="35"/>
      <c r="W304" s="35">
        <v>16</v>
      </c>
      <c r="X304" s="55">
        <v>1353044.45</v>
      </c>
      <c r="Y304" s="35">
        <v>2039</v>
      </c>
      <c r="Z304" s="35">
        <v>217</v>
      </c>
      <c r="AA304" s="53" t="s">
        <v>1480</v>
      </c>
      <c r="AB304" s="68">
        <v>533318384</v>
      </c>
    </row>
    <row r="305" spans="1:28" ht="15.75" thickBot="1" x14ac:dyDescent="0.3">
      <c r="A305" s="60">
        <v>303</v>
      </c>
      <c r="B305" s="37" t="s">
        <v>311</v>
      </c>
      <c r="C305" s="42" t="s">
        <v>262</v>
      </c>
      <c r="D305" s="37" t="s">
        <v>311</v>
      </c>
      <c r="E305" s="30">
        <v>737</v>
      </c>
      <c r="F305" s="31">
        <v>147</v>
      </c>
      <c r="G305" s="34">
        <v>20</v>
      </c>
      <c r="H305" s="34">
        <v>16</v>
      </c>
      <c r="I305" s="31" t="s">
        <v>990</v>
      </c>
      <c r="J305" s="31">
        <v>696</v>
      </c>
      <c r="K305" s="35" t="s">
        <v>556</v>
      </c>
      <c r="L305" s="35">
        <v>10</v>
      </c>
      <c r="M305" s="59">
        <f t="shared" si="4"/>
        <v>10</v>
      </c>
      <c r="N305" s="35" t="s">
        <v>556</v>
      </c>
      <c r="O305" s="35" t="s">
        <v>557</v>
      </c>
      <c r="P305" s="35" t="s">
        <v>556</v>
      </c>
      <c r="Q305" s="35" t="s">
        <v>915</v>
      </c>
      <c r="R305" s="36" t="s">
        <v>556</v>
      </c>
      <c r="S305" s="35"/>
      <c r="T305" s="35"/>
      <c r="U305" s="35" t="s">
        <v>914</v>
      </c>
      <c r="V305" s="35"/>
      <c r="W305" s="35"/>
      <c r="X305" s="35"/>
      <c r="Y305" s="35">
        <v>2554</v>
      </c>
      <c r="Z305" s="35"/>
      <c r="AA305" s="53" t="s">
        <v>1481</v>
      </c>
      <c r="AB305" s="68">
        <v>5372074502</v>
      </c>
    </row>
    <row r="306" spans="1:28" ht="15.75" thickBot="1" x14ac:dyDescent="0.3">
      <c r="A306" s="60">
        <v>304</v>
      </c>
      <c r="B306" s="37" t="s">
        <v>312</v>
      </c>
      <c r="C306" s="42" t="s">
        <v>262</v>
      </c>
      <c r="D306" s="37" t="s">
        <v>312</v>
      </c>
      <c r="E306" s="30">
        <v>153</v>
      </c>
      <c r="F306" s="31">
        <v>42</v>
      </c>
      <c r="G306" s="34">
        <v>36</v>
      </c>
      <c r="H306" s="34">
        <v>3</v>
      </c>
      <c r="I306" s="31" t="s">
        <v>990</v>
      </c>
      <c r="J306" s="31"/>
      <c r="K306" s="35" t="s">
        <v>556</v>
      </c>
      <c r="L306" s="35">
        <v>2</v>
      </c>
      <c r="M306" s="59">
        <f t="shared" si="4"/>
        <v>2</v>
      </c>
      <c r="N306" s="35" t="s">
        <v>556</v>
      </c>
      <c r="O306" s="35" t="s">
        <v>557</v>
      </c>
      <c r="P306" s="35" t="s">
        <v>556</v>
      </c>
      <c r="Q306" s="35" t="s">
        <v>915</v>
      </c>
      <c r="R306" s="36" t="s">
        <v>556</v>
      </c>
      <c r="S306" s="35"/>
      <c r="T306" s="35"/>
      <c r="U306" s="35" t="s">
        <v>914</v>
      </c>
      <c r="V306" s="35"/>
      <c r="W306" s="35">
        <v>24</v>
      </c>
      <c r="X306" s="55">
        <v>5981523.5499999998</v>
      </c>
      <c r="Y306" s="35">
        <v>232</v>
      </c>
      <c r="Z306" s="35">
        <v>978</v>
      </c>
      <c r="AA306" s="53" t="s">
        <v>1482</v>
      </c>
      <c r="AB306" s="68">
        <v>5051101814</v>
      </c>
    </row>
    <row r="307" spans="1:28" ht="15.75" thickBot="1" x14ac:dyDescent="0.3">
      <c r="A307" s="60">
        <v>305</v>
      </c>
      <c r="B307" s="37" t="s">
        <v>313</v>
      </c>
      <c r="C307" s="42" t="s">
        <v>262</v>
      </c>
      <c r="D307" s="37" t="s">
        <v>313</v>
      </c>
      <c r="E307" s="30">
        <v>50</v>
      </c>
      <c r="F307" s="31">
        <v>51</v>
      </c>
      <c r="G307" s="34">
        <v>55</v>
      </c>
      <c r="H307" s="34">
        <v>12</v>
      </c>
      <c r="I307" s="31" t="s">
        <v>991</v>
      </c>
      <c r="J307" s="31"/>
      <c r="K307" s="35" t="s">
        <v>556</v>
      </c>
      <c r="L307" s="35"/>
      <c r="M307" s="59">
        <f t="shared" si="4"/>
        <v>0</v>
      </c>
      <c r="N307" s="35" t="s">
        <v>556</v>
      </c>
      <c r="O307" s="35" t="s">
        <v>557</v>
      </c>
      <c r="P307" s="35" t="s">
        <v>557</v>
      </c>
      <c r="Q307" s="35" t="s">
        <v>915</v>
      </c>
      <c r="R307" s="36" t="s">
        <v>556</v>
      </c>
      <c r="S307" s="35"/>
      <c r="T307" s="35"/>
      <c r="U307" s="35" t="s">
        <v>914</v>
      </c>
      <c r="V307" s="35"/>
      <c r="W307" s="35">
        <v>28</v>
      </c>
      <c r="X307" s="55">
        <v>22313861.75</v>
      </c>
      <c r="Y307" s="35">
        <v>67</v>
      </c>
      <c r="Z307" s="35"/>
      <c r="AA307" s="53" t="s">
        <v>1483</v>
      </c>
      <c r="AB307" s="68">
        <v>5368450546</v>
      </c>
    </row>
    <row r="308" spans="1:28" ht="15.75" thickBot="1" x14ac:dyDescent="0.3">
      <c r="A308" s="60">
        <v>306</v>
      </c>
      <c r="B308" s="37" t="s">
        <v>314</v>
      </c>
      <c r="C308" s="42" t="s">
        <v>262</v>
      </c>
      <c r="D308" s="37" t="s">
        <v>314</v>
      </c>
      <c r="E308" s="30">
        <v>226</v>
      </c>
      <c r="F308" s="31">
        <v>51</v>
      </c>
      <c r="G308" s="34">
        <v>58</v>
      </c>
      <c r="H308" s="34">
        <v>25</v>
      </c>
      <c r="I308" s="31" t="s">
        <v>991</v>
      </c>
      <c r="J308" s="31"/>
      <c r="K308" s="35" t="s">
        <v>556</v>
      </c>
      <c r="L308" s="35">
        <v>3</v>
      </c>
      <c r="M308" s="59">
        <f t="shared" si="4"/>
        <v>3</v>
      </c>
      <c r="N308" s="35" t="s">
        <v>556</v>
      </c>
      <c r="O308" s="35" t="s">
        <v>557</v>
      </c>
      <c r="P308" s="35" t="s">
        <v>556</v>
      </c>
      <c r="Q308" s="35" t="s">
        <v>915</v>
      </c>
      <c r="R308" s="36" t="s">
        <v>556</v>
      </c>
      <c r="S308" s="35"/>
      <c r="T308" s="35"/>
      <c r="U308" s="35" t="s">
        <v>914</v>
      </c>
      <c r="V308" s="35"/>
      <c r="W308" s="35">
        <v>49</v>
      </c>
      <c r="X308" s="55">
        <v>15200846.74</v>
      </c>
      <c r="Y308" s="35">
        <v>881</v>
      </c>
      <c r="Z308" s="35">
        <v>522</v>
      </c>
      <c r="AA308" s="53" t="s">
        <v>1484</v>
      </c>
      <c r="AB308" s="68">
        <v>5385785968</v>
      </c>
    </row>
    <row r="309" spans="1:28" ht="15.75" thickBot="1" x14ac:dyDescent="0.3">
      <c r="A309" s="60">
        <v>307</v>
      </c>
      <c r="B309" s="37" t="s">
        <v>315</v>
      </c>
      <c r="C309" s="42" t="s">
        <v>262</v>
      </c>
      <c r="D309" s="37" t="s">
        <v>315</v>
      </c>
      <c r="E309" s="32">
        <v>97</v>
      </c>
      <c r="F309" s="31">
        <v>30</v>
      </c>
      <c r="G309" s="34">
        <v>58</v>
      </c>
      <c r="H309" s="34">
        <v>25</v>
      </c>
      <c r="I309" s="31" t="s">
        <v>991</v>
      </c>
      <c r="J309" s="31"/>
      <c r="K309" s="35" t="s">
        <v>556</v>
      </c>
      <c r="L309" s="35"/>
      <c r="M309" s="59">
        <f t="shared" si="4"/>
        <v>0</v>
      </c>
      <c r="N309" s="35" t="s">
        <v>556</v>
      </c>
      <c r="O309" s="35" t="s">
        <v>557</v>
      </c>
      <c r="P309" s="35" t="s">
        <v>556</v>
      </c>
      <c r="Q309" s="35" t="s">
        <v>915</v>
      </c>
      <c r="R309" s="36" t="s">
        <v>556</v>
      </c>
      <c r="S309" s="35"/>
      <c r="T309" s="35"/>
      <c r="U309" s="35" t="s">
        <v>914</v>
      </c>
      <c r="V309" s="35"/>
      <c r="W309" s="35">
        <v>15</v>
      </c>
      <c r="X309" s="55">
        <v>2375278.98</v>
      </c>
      <c r="Y309" s="35">
        <v>515</v>
      </c>
      <c r="Z309" s="35"/>
      <c r="AA309" s="53" t="s">
        <v>1485</v>
      </c>
      <c r="AB309" s="68">
        <v>5362237052</v>
      </c>
    </row>
    <row r="310" spans="1:28" ht="15.75" thickBot="1" x14ac:dyDescent="0.3">
      <c r="A310" s="60">
        <v>308</v>
      </c>
      <c r="B310" s="38" t="s">
        <v>316</v>
      </c>
      <c r="C310" s="42" t="s">
        <v>262</v>
      </c>
      <c r="D310" s="38" t="s">
        <v>316</v>
      </c>
      <c r="E310" s="31">
        <v>380</v>
      </c>
      <c r="F310" s="31">
        <v>97</v>
      </c>
      <c r="G310" s="34">
        <v>53</v>
      </c>
      <c r="H310" s="34">
        <v>20</v>
      </c>
      <c r="I310" s="31" t="s">
        <v>991</v>
      </c>
      <c r="J310" s="31"/>
      <c r="K310" s="35" t="s">
        <v>556</v>
      </c>
      <c r="L310" s="35">
        <v>3</v>
      </c>
      <c r="M310" s="59">
        <f t="shared" si="4"/>
        <v>3</v>
      </c>
      <c r="N310" s="35" t="s">
        <v>556</v>
      </c>
      <c r="O310" s="35" t="s">
        <v>556</v>
      </c>
      <c r="P310" s="35" t="s">
        <v>556</v>
      </c>
      <c r="Q310" s="35" t="s">
        <v>915</v>
      </c>
      <c r="R310" s="36" t="s">
        <v>556</v>
      </c>
      <c r="S310" s="35"/>
      <c r="T310" s="35"/>
      <c r="U310" s="35" t="s">
        <v>914</v>
      </c>
      <c r="V310" s="35"/>
      <c r="W310" s="35">
        <v>34</v>
      </c>
      <c r="X310" s="55">
        <v>14936101.02</v>
      </c>
      <c r="Y310" s="35"/>
      <c r="Z310" s="35"/>
      <c r="AA310" s="53" t="s">
        <v>1486</v>
      </c>
      <c r="AB310" s="68">
        <v>5346605134</v>
      </c>
    </row>
    <row r="311" spans="1:28" ht="27.75" thickBot="1" x14ac:dyDescent="0.3">
      <c r="A311" s="60">
        <v>309</v>
      </c>
      <c r="B311" s="37" t="s">
        <v>318</v>
      </c>
      <c r="C311" s="42" t="s">
        <v>317</v>
      </c>
      <c r="D311" s="37" t="s">
        <v>318</v>
      </c>
      <c r="E311" s="31">
        <v>212</v>
      </c>
      <c r="F311" s="31">
        <v>65</v>
      </c>
      <c r="G311" s="34">
        <v>47</v>
      </c>
      <c r="H311" s="34">
        <v>45</v>
      </c>
      <c r="I311" s="31" t="s">
        <v>991</v>
      </c>
      <c r="J311" s="31"/>
      <c r="K311" s="35" t="s">
        <v>556</v>
      </c>
      <c r="L311" s="35"/>
      <c r="M311" s="59">
        <f t="shared" si="4"/>
        <v>0</v>
      </c>
      <c r="N311" s="35" t="s">
        <v>556</v>
      </c>
      <c r="O311" s="35" t="s">
        <v>557</v>
      </c>
      <c r="P311" s="35" t="s">
        <v>557</v>
      </c>
      <c r="Q311" s="35" t="s">
        <v>915</v>
      </c>
      <c r="R311" s="36" t="s">
        <v>556</v>
      </c>
      <c r="S311" s="35"/>
      <c r="T311" s="35"/>
      <c r="U311" s="35" t="s">
        <v>914</v>
      </c>
      <c r="V311" s="35"/>
      <c r="W311" s="35">
        <v>76</v>
      </c>
      <c r="X311" s="55">
        <v>11727236.640000001</v>
      </c>
      <c r="Y311" s="35">
        <v>1156</v>
      </c>
      <c r="Z311" s="35">
        <v>1412</v>
      </c>
      <c r="AA311" s="53" t="s">
        <v>1487</v>
      </c>
      <c r="AB311" s="68" t="s">
        <v>1488</v>
      </c>
    </row>
    <row r="312" spans="1:28" ht="15.75" thickBot="1" x14ac:dyDescent="0.3">
      <c r="A312" s="60">
        <v>310</v>
      </c>
      <c r="B312" s="37" t="s">
        <v>319</v>
      </c>
      <c r="C312" s="42" t="s">
        <v>317</v>
      </c>
      <c r="D312" s="37" t="s">
        <v>319</v>
      </c>
      <c r="E312" s="30">
        <v>662</v>
      </c>
      <c r="F312" s="31">
        <v>164</v>
      </c>
      <c r="G312" s="34">
        <v>9.6</v>
      </c>
      <c r="H312" s="34">
        <v>7.6</v>
      </c>
      <c r="I312" s="31" t="s">
        <v>990</v>
      </c>
      <c r="J312" s="31"/>
      <c r="K312" s="35" t="s">
        <v>556</v>
      </c>
      <c r="L312" s="35">
        <v>10</v>
      </c>
      <c r="M312" s="59">
        <f t="shared" si="4"/>
        <v>10</v>
      </c>
      <c r="N312" s="35" t="s">
        <v>556</v>
      </c>
      <c r="O312" s="35" t="s">
        <v>557</v>
      </c>
      <c r="P312" s="35" t="s">
        <v>556</v>
      </c>
      <c r="Q312" s="35" t="s">
        <v>915</v>
      </c>
      <c r="R312" s="36" t="s">
        <v>556</v>
      </c>
      <c r="S312" s="35"/>
      <c r="T312" s="35" t="s">
        <v>556</v>
      </c>
      <c r="U312" s="35" t="s">
        <v>556</v>
      </c>
      <c r="V312" s="35"/>
      <c r="W312" s="35">
        <v>9</v>
      </c>
      <c r="X312" s="55">
        <v>3004826.46</v>
      </c>
      <c r="Y312" s="35">
        <v>2119</v>
      </c>
      <c r="Z312" s="35">
        <v>134</v>
      </c>
      <c r="AA312" s="53" t="s">
        <v>1489</v>
      </c>
      <c r="AB312" s="64" t="s">
        <v>1490</v>
      </c>
    </row>
    <row r="313" spans="1:28" ht="15.75" thickBot="1" x14ac:dyDescent="0.3">
      <c r="A313" s="60">
        <v>311</v>
      </c>
      <c r="B313" s="37" t="s">
        <v>320</v>
      </c>
      <c r="C313" s="42" t="s">
        <v>317</v>
      </c>
      <c r="D313" s="37" t="s">
        <v>320</v>
      </c>
      <c r="E313" s="30">
        <v>197</v>
      </c>
      <c r="F313" s="31">
        <v>48</v>
      </c>
      <c r="G313" s="34">
        <v>18</v>
      </c>
      <c r="H313" s="34">
        <v>16</v>
      </c>
      <c r="I313" s="31" t="s">
        <v>991</v>
      </c>
      <c r="J313" s="31">
        <v>88</v>
      </c>
      <c r="K313" s="35" t="s">
        <v>556</v>
      </c>
      <c r="L313" s="35">
        <v>3</v>
      </c>
      <c r="M313" s="59">
        <f t="shared" si="4"/>
        <v>3</v>
      </c>
      <c r="N313" s="35" t="s">
        <v>556</v>
      </c>
      <c r="O313" s="35" t="s">
        <v>557</v>
      </c>
      <c r="P313" s="35" t="s">
        <v>557</v>
      </c>
      <c r="Q313" s="35" t="s">
        <v>915</v>
      </c>
      <c r="R313" s="36" t="s">
        <v>556</v>
      </c>
      <c r="S313" s="35"/>
      <c r="T313" s="35"/>
      <c r="U313" s="35" t="s">
        <v>914</v>
      </c>
      <c r="V313" s="35"/>
      <c r="W313" s="35">
        <v>6</v>
      </c>
      <c r="X313" s="55">
        <v>17478541.09</v>
      </c>
      <c r="Y313" s="35">
        <v>948</v>
      </c>
      <c r="Z313" s="35">
        <v>8</v>
      </c>
      <c r="AA313" s="53" t="s">
        <v>1491</v>
      </c>
      <c r="AB313" s="68" t="s">
        <v>1492</v>
      </c>
    </row>
    <row r="314" spans="1:28" ht="15.75" thickBot="1" x14ac:dyDescent="0.3">
      <c r="A314" s="60">
        <v>312</v>
      </c>
      <c r="B314" s="40" t="s">
        <v>321</v>
      </c>
      <c r="C314" s="42" t="s">
        <v>317</v>
      </c>
      <c r="D314" s="40" t="s">
        <v>321</v>
      </c>
      <c r="E314" s="30">
        <v>138</v>
      </c>
      <c r="F314" s="31">
        <v>8</v>
      </c>
      <c r="G314" s="31"/>
      <c r="H314" s="31"/>
      <c r="I314" s="31" t="s">
        <v>991</v>
      </c>
      <c r="J314" s="31"/>
      <c r="K314" s="35" t="s">
        <v>557</v>
      </c>
      <c r="L314" s="35"/>
      <c r="M314" s="59">
        <f t="shared" si="4"/>
        <v>0</v>
      </c>
      <c r="N314" s="35" t="s">
        <v>557</v>
      </c>
      <c r="O314" s="35" t="s">
        <v>557</v>
      </c>
      <c r="P314" s="35" t="s">
        <v>557</v>
      </c>
      <c r="Q314" s="35" t="s">
        <v>915</v>
      </c>
      <c r="R314" s="36" t="s">
        <v>556</v>
      </c>
      <c r="S314" s="35"/>
      <c r="T314" s="35"/>
      <c r="U314" s="35" t="s">
        <v>914</v>
      </c>
      <c r="V314" s="35"/>
      <c r="W314" s="35">
        <v>3</v>
      </c>
      <c r="X314" s="55">
        <v>6635268.4800000004</v>
      </c>
      <c r="Y314" s="35"/>
      <c r="Z314" s="35"/>
      <c r="AA314" s="53" t="s">
        <v>1493</v>
      </c>
      <c r="AB314" s="68" t="s">
        <v>1494</v>
      </c>
    </row>
    <row r="315" spans="1:28" ht="27.75" thickBot="1" x14ac:dyDescent="0.3">
      <c r="A315" s="60">
        <v>313</v>
      </c>
      <c r="B315" s="37" t="s">
        <v>322</v>
      </c>
      <c r="C315" s="42" t="s">
        <v>317</v>
      </c>
      <c r="D315" s="37" t="s">
        <v>322</v>
      </c>
      <c r="E315" s="30">
        <v>331</v>
      </c>
      <c r="F315" s="31">
        <v>76</v>
      </c>
      <c r="G315" s="34">
        <v>39</v>
      </c>
      <c r="H315" s="34">
        <v>34</v>
      </c>
      <c r="I315" s="31" t="s">
        <v>990</v>
      </c>
      <c r="J315" s="31"/>
      <c r="K315" s="35" t="s">
        <v>556</v>
      </c>
      <c r="L315" s="35">
        <v>3</v>
      </c>
      <c r="M315" s="59">
        <f t="shared" si="4"/>
        <v>3</v>
      </c>
      <c r="N315" s="35" t="s">
        <v>556</v>
      </c>
      <c r="O315" s="35" t="s">
        <v>557</v>
      </c>
      <c r="P315" s="35" t="s">
        <v>556</v>
      </c>
      <c r="Q315" s="35" t="s">
        <v>915</v>
      </c>
      <c r="R315" s="36" t="s">
        <v>556</v>
      </c>
      <c r="S315" s="35"/>
      <c r="T315" s="35"/>
      <c r="U315" s="35" t="s">
        <v>914</v>
      </c>
      <c r="V315" s="35"/>
      <c r="W315" s="35">
        <v>12</v>
      </c>
      <c r="X315" s="55">
        <v>3565100.18</v>
      </c>
      <c r="Y315" s="35">
        <v>777</v>
      </c>
      <c r="Z315" s="35">
        <v>1135</v>
      </c>
      <c r="AA315" s="53" t="s">
        <v>1495</v>
      </c>
      <c r="AB315" s="68" t="s">
        <v>1496</v>
      </c>
    </row>
    <row r="316" spans="1:28" ht="27.75" thickBot="1" x14ac:dyDescent="0.3">
      <c r="A316" s="60">
        <v>314</v>
      </c>
      <c r="B316" s="37" t="s">
        <v>323</v>
      </c>
      <c r="C316" s="42" t="s">
        <v>317</v>
      </c>
      <c r="D316" s="37" t="s">
        <v>323</v>
      </c>
      <c r="E316" s="30">
        <v>569</v>
      </c>
      <c r="F316" s="31">
        <v>131</v>
      </c>
      <c r="G316" s="34">
        <v>29</v>
      </c>
      <c r="H316" s="34">
        <v>17</v>
      </c>
      <c r="I316" s="31" t="s">
        <v>990</v>
      </c>
      <c r="J316" s="31">
        <v>264</v>
      </c>
      <c r="K316" s="35" t="s">
        <v>556</v>
      </c>
      <c r="L316" s="35">
        <v>10</v>
      </c>
      <c r="M316" s="59">
        <f t="shared" si="4"/>
        <v>10</v>
      </c>
      <c r="N316" s="35" t="s">
        <v>556</v>
      </c>
      <c r="O316" s="35" t="s">
        <v>556</v>
      </c>
      <c r="P316" s="35" t="s">
        <v>556</v>
      </c>
      <c r="Q316" s="35" t="s">
        <v>915</v>
      </c>
      <c r="R316" s="36" t="s">
        <v>556</v>
      </c>
      <c r="S316" s="35"/>
      <c r="T316" s="35"/>
      <c r="U316" s="35" t="s">
        <v>914</v>
      </c>
      <c r="V316" s="35"/>
      <c r="W316" s="35">
        <v>27</v>
      </c>
      <c r="X316" s="55">
        <v>6414129.6900000004</v>
      </c>
      <c r="Y316" s="35">
        <v>1393</v>
      </c>
      <c r="Z316" s="35">
        <v>5035</v>
      </c>
      <c r="AA316" s="53" t="s">
        <v>1497</v>
      </c>
      <c r="AB316" s="68" t="s">
        <v>1498</v>
      </c>
    </row>
    <row r="317" spans="1:28" ht="27.75" thickBot="1" x14ac:dyDescent="0.3">
      <c r="A317" s="60">
        <v>315</v>
      </c>
      <c r="B317" s="37" t="s">
        <v>324</v>
      </c>
      <c r="C317" s="42" t="s">
        <v>317</v>
      </c>
      <c r="D317" s="37" t="s">
        <v>324</v>
      </c>
      <c r="E317" s="30">
        <v>213</v>
      </c>
      <c r="F317" s="31">
        <v>46</v>
      </c>
      <c r="G317" s="34">
        <v>25</v>
      </c>
      <c r="H317" s="34">
        <v>19</v>
      </c>
      <c r="I317" s="31" t="s">
        <v>991</v>
      </c>
      <c r="J317" s="31"/>
      <c r="K317" s="35" t="s">
        <v>556</v>
      </c>
      <c r="L317" s="35">
        <v>14</v>
      </c>
      <c r="M317" s="59">
        <f t="shared" si="4"/>
        <v>14</v>
      </c>
      <c r="N317" s="35" t="s">
        <v>556</v>
      </c>
      <c r="O317" s="35" t="s">
        <v>557</v>
      </c>
      <c r="P317" s="35" t="s">
        <v>556</v>
      </c>
      <c r="Q317" s="35" t="s">
        <v>915</v>
      </c>
      <c r="R317" s="36" t="s">
        <v>556</v>
      </c>
      <c r="S317" s="35"/>
      <c r="T317" s="35"/>
      <c r="U317" s="35" t="s">
        <v>914</v>
      </c>
      <c r="V317" s="35"/>
      <c r="W317" s="35">
        <v>34</v>
      </c>
      <c r="X317" s="55">
        <v>2951050.0011999998</v>
      </c>
      <c r="Y317" s="35">
        <v>761</v>
      </c>
      <c r="Z317" s="35">
        <v>281</v>
      </c>
      <c r="AA317" s="53" t="s">
        <v>1499</v>
      </c>
      <c r="AB317" s="68" t="s">
        <v>1500</v>
      </c>
    </row>
    <row r="318" spans="1:28" ht="27.75" thickBot="1" x14ac:dyDescent="0.3">
      <c r="A318" s="60">
        <v>316</v>
      </c>
      <c r="B318" s="37" t="s">
        <v>325</v>
      </c>
      <c r="C318" s="42" t="s">
        <v>317</v>
      </c>
      <c r="D318" s="37" t="s">
        <v>325</v>
      </c>
      <c r="E318" s="30">
        <v>544</v>
      </c>
      <c r="F318" s="31">
        <v>130</v>
      </c>
      <c r="G318" s="34">
        <v>14</v>
      </c>
      <c r="H318" s="34">
        <v>8</v>
      </c>
      <c r="I318" s="31" t="s">
        <v>990</v>
      </c>
      <c r="J318" s="31">
        <v>352</v>
      </c>
      <c r="K318" s="35" t="s">
        <v>556</v>
      </c>
      <c r="L318" s="35">
        <v>12</v>
      </c>
      <c r="M318" s="59">
        <f t="shared" si="4"/>
        <v>12</v>
      </c>
      <c r="N318" s="35" t="s">
        <v>556</v>
      </c>
      <c r="O318" s="35" t="s">
        <v>556</v>
      </c>
      <c r="P318" s="35" t="s">
        <v>556</v>
      </c>
      <c r="Q318" s="35" t="s">
        <v>915</v>
      </c>
      <c r="R318" s="36" t="s">
        <v>556</v>
      </c>
      <c r="S318" s="35"/>
      <c r="T318" s="35"/>
      <c r="U318" s="35" t="s">
        <v>914</v>
      </c>
      <c r="V318" s="35"/>
      <c r="W318" s="35">
        <v>12</v>
      </c>
      <c r="X318" s="55">
        <v>1996350</v>
      </c>
      <c r="Y318" s="35">
        <v>2170</v>
      </c>
      <c r="Z318" s="35">
        <v>104</v>
      </c>
      <c r="AA318" s="53" t="s">
        <v>1501</v>
      </c>
      <c r="AB318" s="68" t="s">
        <v>1502</v>
      </c>
    </row>
    <row r="319" spans="1:28" ht="27.75" thickBot="1" x14ac:dyDescent="0.3">
      <c r="A319" s="60">
        <v>317</v>
      </c>
      <c r="B319" s="37" t="s">
        <v>326</v>
      </c>
      <c r="C319" s="42" t="s">
        <v>317</v>
      </c>
      <c r="D319" s="37" t="s">
        <v>326</v>
      </c>
      <c r="E319" s="30">
        <v>353</v>
      </c>
      <c r="F319" s="31">
        <v>84</v>
      </c>
      <c r="G319" s="34">
        <v>30</v>
      </c>
      <c r="H319" s="34">
        <v>24</v>
      </c>
      <c r="I319" s="31" t="s">
        <v>991</v>
      </c>
      <c r="J319" s="31"/>
      <c r="K319" s="35" t="s">
        <v>556</v>
      </c>
      <c r="L319" s="35">
        <v>3</v>
      </c>
      <c r="M319" s="59">
        <f t="shared" si="4"/>
        <v>3</v>
      </c>
      <c r="N319" s="35" t="s">
        <v>556</v>
      </c>
      <c r="O319" s="35" t="s">
        <v>557</v>
      </c>
      <c r="P319" s="35" t="s">
        <v>556</v>
      </c>
      <c r="Q319" s="35" t="s">
        <v>915</v>
      </c>
      <c r="R319" s="36" t="s">
        <v>556</v>
      </c>
      <c r="S319" s="35"/>
      <c r="T319" s="35"/>
      <c r="U319" s="35" t="s">
        <v>914</v>
      </c>
      <c r="V319" s="35"/>
      <c r="W319" s="35">
        <v>62</v>
      </c>
      <c r="X319" s="55">
        <v>9596850</v>
      </c>
      <c r="Y319" s="35">
        <v>1056</v>
      </c>
      <c r="Z319" s="35">
        <v>1278</v>
      </c>
      <c r="AA319" s="53" t="s">
        <v>1503</v>
      </c>
      <c r="AB319" s="68" t="s">
        <v>1504</v>
      </c>
    </row>
    <row r="320" spans="1:28" ht="27.75" thickBot="1" x14ac:dyDescent="0.3">
      <c r="A320" s="60">
        <v>318</v>
      </c>
      <c r="B320" s="37" t="s">
        <v>327</v>
      </c>
      <c r="C320" s="42" t="s">
        <v>317</v>
      </c>
      <c r="D320" s="37" t="s">
        <v>327</v>
      </c>
      <c r="E320" s="30">
        <v>210</v>
      </c>
      <c r="F320" s="31">
        <v>48</v>
      </c>
      <c r="G320" s="34">
        <v>47</v>
      </c>
      <c r="H320" s="34">
        <v>41</v>
      </c>
      <c r="I320" s="31" t="s">
        <v>991</v>
      </c>
      <c r="J320" s="31"/>
      <c r="K320" s="35" t="s">
        <v>556</v>
      </c>
      <c r="L320" s="35">
        <v>1</v>
      </c>
      <c r="M320" s="59">
        <f t="shared" si="4"/>
        <v>1</v>
      </c>
      <c r="N320" s="35" t="s">
        <v>556</v>
      </c>
      <c r="O320" s="35" t="s">
        <v>557</v>
      </c>
      <c r="P320" s="35" t="s">
        <v>556</v>
      </c>
      <c r="Q320" s="35" t="s">
        <v>915</v>
      </c>
      <c r="R320" s="36" t="s">
        <v>556</v>
      </c>
      <c r="S320" s="35"/>
      <c r="T320" s="35"/>
      <c r="U320" s="35" t="s">
        <v>914</v>
      </c>
      <c r="V320" s="35"/>
      <c r="W320" s="35">
        <v>53</v>
      </c>
      <c r="X320" s="55">
        <v>29979154</v>
      </c>
      <c r="Y320" s="35">
        <v>926</v>
      </c>
      <c r="Z320" s="35">
        <v>1555</v>
      </c>
      <c r="AA320" s="53" t="s">
        <v>1505</v>
      </c>
      <c r="AB320" s="68" t="s">
        <v>1506</v>
      </c>
    </row>
    <row r="321" spans="1:28" ht="15.75" thickBot="1" x14ac:dyDescent="0.3">
      <c r="A321" s="60">
        <v>319</v>
      </c>
      <c r="B321" s="37" t="s">
        <v>328</v>
      </c>
      <c r="C321" s="42" t="s">
        <v>317</v>
      </c>
      <c r="D321" s="37" t="s">
        <v>328</v>
      </c>
      <c r="E321" s="30">
        <v>266</v>
      </c>
      <c r="F321" s="31">
        <v>74</v>
      </c>
      <c r="G321" s="34">
        <v>36</v>
      </c>
      <c r="H321" s="34">
        <v>24</v>
      </c>
      <c r="I321" s="31" t="s">
        <v>991</v>
      </c>
      <c r="J321" s="31"/>
      <c r="K321" s="35" t="s">
        <v>556</v>
      </c>
      <c r="L321" s="35">
        <v>3</v>
      </c>
      <c r="M321" s="59">
        <f t="shared" si="4"/>
        <v>3</v>
      </c>
      <c r="N321" s="35" t="s">
        <v>556</v>
      </c>
      <c r="O321" s="35" t="s">
        <v>557</v>
      </c>
      <c r="P321" s="35" t="s">
        <v>556</v>
      </c>
      <c r="Q321" s="35" t="s">
        <v>915</v>
      </c>
      <c r="R321" s="36" t="s">
        <v>556</v>
      </c>
      <c r="S321" s="35"/>
      <c r="T321" s="35"/>
      <c r="U321" s="35" t="s">
        <v>914</v>
      </c>
      <c r="V321" s="35"/>
      <c r="W321" s="35">
        <v>6</v>
      </c>
      <c r="X321" s="55">
        <v>9939500</v>
      </c>
      <c r="Y321" s="35">
        <v>928</v>
      </c>
      <c r="Z321" s="35">
        <v>3236</v>
      </c>
      <c r="AA321" s="53" t="s">
        <v>1507</v>
      </c>
      <c r="AB321" s="70" t="s">
        <v>1508</v>
      </c>
    </row>
    <row r="322" spans="1:28" ht="27.75" thickBot="1" x14ac:dyDescent="0.3">
      <c r="A322" s="60">
        <v>320</v>
      </c>
      <c r="B322" s="37" t="s">
        <v>329</v>
      </c>
      <c r="C322" s="42" t="s">
        <v>317</v>
      </c>
      <c r="D322" s="37" t="s">
        <v>329</v>
      </c>
      <c r="E322" s="30">
        <v>165</v>
      </c>
      <c r="F322" s="31">
        <v>59</v>
      </c>
      <c r="G322" s="34">
        <v>39</v>
      </c>
      <c r="H322" s="34">
        <v>33</v>
      </c>
      <c r="I322" s="31" t="s">
        <v>991</v>
      </c>
      <c r="J322" s="31">
        <v>176</v>
      </c>
      <c r="K322" s="35" t="s">
        <v>556</v>
      </c>
      <c r="L322" s="35">
        <v>2</v>
      </c>
      <c r="M322" s="59">
        <f t="shared" si="4"/>
        <v>2</v>
      </c>
      <c r="N322" s="35" t="s">
        <v>556</v>
      </c>
      <c r="O322" s="35" t="s">
        <v>556</v>
      </c>
      <c r="P322" s="35" t="s">
        <v>556</v>
      </c>
      <c r="Q322" s="35" t="s">
        <v>915</v>
      </c>
      <c r="R322" s="36" t="s">
        <v>556</v>
      </c>
      <c r="S322" s="35"/>
      <c r="T322" s="35"/>
      <c r="U322" s="35" t="s">
        <v>914</v>
      </c>
      <c r="V322" s="35"/>
      <c r="W322" s="35">
        <v>16</v>
      </c>
      <c r="X322" s="55">
        <v>6014498</v>
      </c>
      <c r="Y322" s="35">
        <v>802</v>
      </c>
      <c r="Z322" s="35">
        <v>7029</v>
      </c>
      <c r="AA322" s="53" t="s">
        <v>1509</v>
      </c>
      <c r="AB322" s="68" t="s">
        <v>1510</v>
      </c>
    </row>
    <row r="323" spans="1:28" ht="15.75" thickBot="1" x14ac:dyDescent="0.3">
      <c r="A323" s="60">
        <v>321</v>
      </c>
      <c r="B323" s="37" t="s">
        <v>330</v>
      </c>
      <c r="C323" s="42" t="s">
        <v>317</v>
      </c>
      <c r="D323" s="37" t="s">
        <v>330</v>
      </c>
      <c r="E323" s="30">
        <v>166</v>
      </c>
      <c r="F323" s="31">
        <v>54</v>
      </c>
      <c r="G323" s="34">
        <v>19</v>
      </c>
      <c r="H323" s="34">
        <v>7</v>
      </c>
      <c r="I323" s="31" t="s">
        <v>990</v>
      </c>
      <c r="J323" s="31">
        <v>264</v>
      </c>
      <c r="K323" s="35" t="s">
        <v>556</v>
      </c>
      <c r="L323" s="35"/>
      <c r="M323" s="59">
        <f t="shared" si="4"/>
        <v>0</v>
      </c>
      <c r="N323" s="35" t="s">
        <v>556</v>
      </c>
      <c r="O323" s="35" t="s">
        <v>557</v>
      </c>
      <c r="P323" s="35" t="s">
        <v>556</v>
      </c>
      <c r="Q323" s="35" t="s">
        <v>915</v>
      </c>
      <c r="R323" s="36" t="s">
        <v>556</v>
      </c>
      <c r="S323" s="35"/>
      <c r="T323" s="35"/>
      <c r="U323" s="35" t="s">
        <v>914</v>
      </c>
      <c r="V323" s="35"/>
      <c r="W323" s="35">
        <v>17</v>
      </c>
      <c r="X323" s="55">
        <v>17940663.27</v>
      </c>
      <c r="Y323" s="35">
        <v>1118</v>
      </c>
      <c r="Z323" s="35">
        <v>1824</v>
      </c>
      <c r="AA323" s="53" t="s">
        <v>1511</v>
      </c>
      <c r="AB323" s="64" t="s">
        <v>1512</v>
      </c>
    </row>
    <row r="324" spans="1:28" ht="27.75" thickBot="1" x14ac:dyDescent="0.3">
      <c r="A324" s="60">
        <v>322</v>
      </c>
      <c r="B324" s="37" t="s">
        <v>331</v>
      </c>
      <c r="C324" s="42" t="s">
        <v>317</v>
      </c>
      <c r="D324" s="37" t="s">
        <v>331</v>
      </c>
      <c r="E324" s="30">
        <v>215</v>
      </c>
      <c r="F324" s="31">
        <v>45</v>
      </c>
      <c r="G324" s="34">
        <v>39</v>
      </c>
      <c r="H324" s="34">
        <v>37</v>
      </c>
      <c r="I324" s="31" t="s">
        <v>991</v>
      </c>
      <c r="J324" s="31"/>
      <c r="K324" s="35" t="s">
        <v>556</v>
      </c>
      <c r="L324" s="35">
        <v>3</v>
      </c>
      <c r="M324" s="59">
        <f t="shared" ref="M324:M387" si="5">SUM(K324:L324)</f>
        <v>3</v>
      </c>
      <c r="N324" s="35" t="s">
        <v>556</v>
      </c>
      <c r="O324" s="35" t="s">
        <v>557</v>
      </c>
      <c r="P324" s="35" t="s">
        <v>556</v>
      </c>
      <c r="Q324" s="35" t="s">
        <v>915</v>
      </c>
      <c r="R324" s="36" t="s">
        <v>556</v>
      </c>
      <c r="S324" s="35"/>
      <c r="T324" s="35"/>
      <c r="U324" s="35" t="s">
        <v>914</v>
      </c>
      <c r="V324" s="35"/>
      <c r="W324" s="35">
        <v>8</v>
      </c>
      <c r="X324" s="55">
        <v>5443580.4900000002</v>
      </c>
      <c r="Y324" s="35">
        <v>493</v>
      </c>
      <c r="Z324" s="35">
        <v>1515</v>
      </c>
      <c r="AA324" s="53" t="s">
        <v>1513</v>
      </c>
      <c r="AB324" s="68" t="s">
        <v>1514</v>
      </c>
    </row>
    <row r="325" spans="1:28" ht="15.75" thickBot="1" x14ac:dyDescent="0.3">
      <c r="A325" s="60">
        <v>323</v>
      </c>
      <c r="B325" s="37" t="s">
        <v>332</v>
      </c>
      <c r="C325" s="42" t="s">
        <v>317</v>
      </c>
      <c r="D325" s="37" t="s">
        <v>332</v>
      </c>
      <c r="E325" s="30">
        <v>147</v>
      </c>
      <c r="F325" s="31">
        <v>40</v>
      </c>
      <c r="G325" s="34">
        <v>37</v>
      </c>
      <c r="H325" s="34">
        <v>35</v>
      </c>
      <c r="I325" s="31" t="s">
        <v>991</v>
      </c>
      <c r="J325" s="31"/>
      <c r="K325" s="35" t="s">
        <v>556</v>
      </c>
      <c r="L325" s="35">
        <v>2</v>
      </c>
      <c r="M325" s="59">
        <f t="shared" si="5"/>
        <v>2</v>
      </c>
      <c r="N325" s="35" t="s">
        <v>556</v>
      </c>
      <c r="O325" s="35" t="s">
        <v>557</v>
      </c>
      <c r="P325" s="35" t="s">
        <v>556</v>
      </c>
      <c r="Q325" s="35" t="s">
        <v>915</v>
      </c>
      <c r="R325" s="36" t="s">
        <v>556</v>
      </c>
      <c r="S325" s="35"/>
      <c r="T325" s="35"/>
      <c r="U325" s="35" t="s">
        <v>914</v>
      </c>
      <c r="V325" s="35"/>
      <c r="W325" s="35">
        <v>11</v>
      </c>
      <c r="X325" s="55">
        <v>16763274.16</v>
      </c>
      <c r="Y325" s="35">
        <v>907</v>
      </c>
      <c r="Z325" s="35">
        <v>2142</v>
      </c>
      <c r="AA325" s="53" t="s">
        <v>1515</v>
      </c>
      <c r="AB325" s="68" t="s">
        <v>1516</v>
      </c>
    </row>
    <row r="326" spans="1:28" ht="27.75" thickBot="1" x14ac:dyDescent="0.3">
      <c r="A326" s="60">
        <v>324</v>
      </c>
      <c r="B326" s="37" t="s">
        <v>333</v>
      </c>
      <c r="C326" s="42" t="s">
        <v>317</v>
      </c>
      <c r="D326" s="37" t="s">
        <v>333</v>
      </c>
      <c r="E326" s="30">
        <v>131</v>
      </c>
      <c r="F326" s="31">
        <v>32</v>
      </c>
      <c r="G326" s="34">
        <v>24</v>
      </c>
      <c r="H326" s="34">
        <v>22</v>
      </c>
      <c r="I326" s="31" t="s">
        <v>991</v>
      </c>
      <c r="J326" s="31">
        <v>176</v>
      </c>
      <c r="K326" s="35" t="s">
        <v>556</v>
      </c>
      <c r="L326" s="35">
        <v>1</v>
      </c>
      <c r="M326" s="59">
        <f t="shared" si="5"/>
        <v>1</v>
      </c>
      <c r="N326" s="35" t="s">
        <v>556</v>
      </c>
      <c r="O326" s="35" t="s">
        <v>557</v>
      </c>
      <c r="P326" s="35" t="s">
        <v>556</v>
      </c>
      <c r="Q326" s="35" t="s">
        <v>915</v>
      </c>
      <c r="R326" s="36" t="s">
        <v>556</v>
      </c>
      <c r="S326" s="35"/>
      <c r="T326" s="35"/>
      <c r="U326" s="35" t="s">
        <v>914</v>
      </c>
      <c r="V326" s="35"/>
      <c r="W326" s="35">
        <v>6</v>
      </c>
      <c r="X326" s="55">
        <v>2301426.15</v>
      </c>
      <c r="Y326" s="35">
        <v>627</v>
      </c>
      <c r="Z326" s="35">
        <v>260</v>
      </c>
      <c r="AA326" s="53" t="s">
        <v>1517</v>
      </c>
      <c r="AB326" s="68" t="s">
        <v>1518</v>
      </c>
    </row>
    <row r="327" spans="1:28" ht="15.75" thickBot="1" x14ac:dyDescent="0.3">
      <c r="A327" s="60">
        <v>325</v>
      </c>
      <c r="B327" s="37" t="s">
        <v>334</v>
      </c>
      <c r="C327" s="42" t="s">
        <v>317</v>
      </c>
      <c r="D327" s="37" t="s">
        <v>334</v>
      </c>
      <c r="E327" s="30">
        <v>639</v>
      </c>
      <c r="F327" s="31">
        <v>135</v>
      </c>
      <c r="G327" s="34">
        <v>21</v>
      </c>
      <c r="H327" s="34">
        <v>15</v>
      </c>
      <c r="I327" s="31" t="s">
        <v>990</v>
      </c>
      <c r="J327" s="31">
        <v>528</v>
      </c>
      <c r="K327" s="35" t="s">
        <v>556</v>
      </c>
      <c r="L327" s="35">
        <v>11</v>
      </c>
      <c r="M327" s="59">
        <f t="shared" si="5"/>
        <v>11</v>
      </c>
      <c r="N327" s="35" t="s">
        <v>556</v>
      </c>
      <c r="O327" s="35" t="s">
        <v>557</v>
      </c>
      <c r="P327" s="35" t="s">
        <v>556</v>
      </c>
      <c r="Q327" s="35" t="s">
        <v>915</v>
      </c>
      <c r="R327" s="36" t="s">
        <v>556</v>
      </c>
      <c r="S327" s="35"/>
      <c r="T327" s="35"/>
      <c r="U327" s="35" t="s">
        <v>914</v>
      </c>
      <c r="V327" s="35"/>
      <c r="W327" s="35">
        <v>36</v>
      </c>
      <c r="X327" s="55">
        <v>8911650</v>
      </c>
      <c r="Y327" s="35">
        <v>2602</v>
      </c>
      <c r="Z327" s="35">
        <v>1477</v>
      </c>
      <c r="AA327" s="61" t="s">
        <v>1519</v>
      </c>
      <c r="AB327" s="61"/>
    </row>
    <row r="328" spans="1:28" ht="27.75" thickBot="1" x14ac:dyDescent="0.3">
      <c r="A328" s="60">
        <v>326</v>
      </c>
      <c r="B328" s="37" t="s">
        <v>335</v>
      </c>
      <c r="C328" s="42" t="s">
        <v>317</v>
      </c>
      <c r="D328" s="37" t="s">
        <v>335</v>
      </c>
      <c r="E328" s="30">
        <v>93</v>
      </c>
      <c r="F328" s="31">
        <v>26</v>
      </c>
      <c r="G328" s="34">
        <v>42</v>
      </c>
      <c r="H328" s="34">
        <v>40</v>
      </c>
      <c r="I328" s="31" t="s">
        <v>991</v>
      </c>
      <c r="J328" s="31"/>
      <c r="K328" s="35" t="s">
        <v>556</v>
      </c>
      <c r="L328" s="35">
        <v>1</v>
      </c>
      <c r="M328" s="59">
        <f t="shared" si="5"/>
        <v>1</v>
      </c>
      <c r="N328" s="35" t="s">
        <v>557</v>
      </c>
      <c r="O328" s="35" t="s">
        <v>557</v>
      </c>
      <c r="P328" s="35" t="s">
        <v>557</v>
      </c>
      <c r="Q328" s="35" t="s">
        <v>915</v>
      </c>
      <c r="R328" s="36" t="s">
        <v>556</v>
      </c>
      <c r="S328" s="35"/>
      <c r="T328" s="35"/>
      <c r="U328" s="35" t="s">
        <v>914</v>
      </c>
      <c r="V328" s="35"/>
      <c r="W328" s="35">
        <v>10</v>
      </c>
      <c r="X328" s="55">
        <v>4840950.71</v>
      </c>
      <c r="Y328" s="35">
        <v>845</v>
      </c>
      <c r="Z328" s="35">
        <v>2929</v>
      </c>
      <c r="AA328" s="61" t="s">
        <v>1520</v>
      </c>
      <c r="AB328" s="68" t="s">
        <v>1521</v>
      </c>
    </row>
    <row r="329" spans="1:28" ht="15.75" thickBot="1" x14ac:dyDescent="0.3">
      <c r="A329" s="60">
        <v>327</v>
      </c>
      <c r="B329" s="37" t="s">
        <v>336</v>
      </c>
      <c r="C329" s="42" t="s">
        <v>317</v>
      </c>
      <c r="D329" s="37" t="s">
        <v>336</v>
      </c>
      <c r="E329" s="30">
        <v>149</v>
      </c>
      <c r="F329" s="31">
        <v>52</v>
      </c>
      <c r="G329" s="34">
        <v>44</v>
      </c>
      <c r="H329" s="34">
        <v>32</v>
      </c>
      <c r="I329" s="31" t="s">
        <v>990</v>
      </c>
      <c r="J329" s="31"/>
      <c r="K329" s="35" t="s">
        <v>556</v>
      </c>
      <c r="L329" s="35"/>
      <c r="M329" s="59">
        <f t="shared" si="5"/>
        <v>0</v>
      </c>
      <c r="N329" s="35" t="s">
        <v>556</v>
      </c>
      <c r="O329" s="35" t="s">
        <v>557</v>
      </c>
      <c r="P329" s="35" t="s">
        <v>557</v>
      </c>
      <c r="Q329" s="35" t="s">
        <v>915</v>
      </c>
      <c r="R329" s="36" t="s">
        <v>556</v>
      </c>
      <c r="S329" s="35"/>
      <c r="T329" s="35"/>
      <c r="U329" s="35" t="s">
        <v>914</v>
      </c>
      <c r="V329" s="35"/>
      <c r="W329" s="35">
        <v>6</v>
      </c>
      <c r="X329" s="55">
        <v>3801031.2</v>
      </c>
      <c r="Y329" s="35">
        <v>423</v>
      </c>
      <c r="Z329" s="35">
        <v>601</v>
      </c>
      <c r="AA329" s="53" t="s">
        <v>1522</v>
      </c>
      <c r="AB329" s="68" t="s">
        <v>1523</v>
      </c>
    </row>
    <row r="330" spans="1:28" ht="27.75" thickBot="1" x14ac:dyDescent="0.3">
      <c r="A330" s="60">
        <v>328</v>
      </c>
      <c r="B330" s="37" t="s">
        <v>114</v>
      </c>
      <c r="C330" s="42" t="s">
        <v>317</v>
      </c>
      <c r="D330" s="37" t="s">
        <v>114</v>
      </c>
      <c r="E330" s="30">
        <v>324</v>
      </c>
      <c r="F330" s="31">
        <v>93</v>
      </c>
      <c r="G330" s="34">
        <v>36</v>
      </c>
      <c r="H330" s="34">
        <v>31</v>
      </c>
      <c r="I330" s="31" t="s">
        <v>991</v>
      </c>
      <c r="J330" s="31">
        <v>88</v>
      </c>
      <c r="K330" s="35" t="s">
        <v>556</v>
      </c>
      <c r="L330" s="35">
        <v>2</v>
      </c>
      <c r="M330" s="59">
        <f t="shared" si="5"/>
        <v>2</v>
      </c>
      <c r="N330" s="35" t="s">
        <v>556</v>
      </c>
      <c r="O330" s="35" t="s">
        <v>557</v>
      </c>
      <c r="P330" s="35" t="s">
        <v>556</v>
      </c>
      <c r="Q330" s="35" t="s">
        <v>915</v>
      </c>
      <c r="R330" s="36" t="s">
        <v>556</v>
      </c>
      <c r="S330" s="35"/>
      <c r="T330" s="35"/>
      <c r="U330" s="35" t="s">
        <v>914</v>
      </c>
      <c r="V330" s="35"/>
      <c r="W330" s="35">
        <v>27</v>
      </c>
      <c r="X330" s="55">
        <v>11837717.560000001</v>
      </c>
      <c r="Y330" s="35">
        <v>967</v>
      </c>
      <c r="Z330" s="35">
        <v>930</v>
      </c>
      <c r="AA330" s="53" t="s">
        <v>1524</v>
      </c>
      <c r="AB330" s="68" t="s">
        <v>1525</v>
      </c>
    </row>
    <row r="331" spans="1:28" ht="27.75" thickBot="1" x14ac:dyDescent="0.3">
      <c r="A331" s="60">
        <v>329</v>
      </c>
      <c r="B331" s="37" t="s">
        <v>337</v>
      </c>
      <c r="C331" s="42" t="s">
        <v>317</v>
      </c>
      <c r="D331" s="37" t="s">
        <v>337</v>
      </c>
      <c r="E331" s="30">
        <v>180</v>
      </c>
      <c r="F331" s="31">
        <v>56</v>
      </c>
      <c r="G331" s="34">
        <v>23</v>
      </c>
      <c r="H331" s="34">
        <v>11</v>
      </c>
      <c r="I331" s="31" t="s">
        <v>990</v>
      </c>
      <c r="J331" s="31"/>
      <c r="K331" s="35" t="s">
        <v>556</v>
      </c>
      <c r="L331" s="35">
        <v>4</v>
      </c>
      <c r="M331" s="59">
        <f t="shared" si="5"/>
        <v>4</v>
      </c>
      <c r="N331" s="35" t="s">
        <v>556</v>
      </c>
      <c r="O331" s="35" t="s">
        <v>557</v>
      </c>
      <c r="P331" s="35" t="s">
        <v>556</v>
      </c>
      <c r="Q331" s="35" t="s">
        <v>915</v>
      </c>
      <c r="R331" s="36" t="s">
        <v>556</v>
      </c>
      <c r="S331" s="35"/>
      <c r="T331" s="35"/>
      <c r="U331" s="35" t="s">
        <v>914</v>
      </c>
      <c r="V331" s="35"/>
      <c r="W331" s="35">
        <v>19</v>
      </c>
      <c r="X331" s="55">
        <v>11148870</v>
      </c>
      <c r="Y331" s="35">
        <v>703</v>
      </c>
      <c r="Z331" s="35">
        <v>198</v>
      </c>
      <c r="AA331" s="53" t="s">
        <v>1526</v>
      </c>
      <c r="AB331" s="68" t="s">
        <v>1527</v>
      </c>
    </row>
    <row r="332" spans="1:28" ht="27.75" thickBot="1" x14ac:dyDescent="0.3">
      <c r="A332" s="60">
        <v>330</v>
      </c>
      <c r="B332" s="37" t="s">
        <v>338</v>
      </c>
      <c r="C332" s="42" t="s">
        <v>317</v>
      </c>
      <c r="D332" s="37" t="s">
        <v>338</v>
      </c>
      <c r="E332" s="30">
        <v>796</v>
      </c>
      <c r="F332" s="31">
        <v>153</v>
      </c>
      <c r="G332" s="34">
        <v>33</v>
      </c>
      <c r="H332" s="34">
        <v>31</v>
      </c>
      <c r="I332" s="31" t="s">
        <v>990</v>
      </c>
      <c r="J332" s="31">
        <v>176</v>
      </c>
      <c r="K332" s="35" t="s">
        <v>556</v>
      </c>
      <c r="L332" s="35">
        <v>9</v>
      </c>
      <c r="M332" s="59">
        <f t="shared" si="5"/>
        <v>9</v>
      </c>
      <c r="N332" s="35" t="s">
        <v>556</v>
      </c>
      <c r="O332" s="35" t="s">
        <v>556</v>
      </c>
      <c r="P332" s="35" t="s">
        <v>556</v>
      </c>
      <c r="Q332" s="35" t="s">
        <v>915</v>
      </c>
      <c r="R332" s="36" t="s">
        <v>556</v>
      </c>
      <c r="S332" s="35"/>
      <c r="T332" s="35"/>
      <c r="U332" s="35" t="s">
        <v>914</v>
      </c>
      <c r="V332" s="35"/>
      <c r="W332" s="35">
        <v>4</v>
      </c>
      <c r="X332" s="55">
        <v>7294247.1600000001</v>
      </c>
      <c r="Y332" s="35">
        <v>1193</v>
      </c>
      <c r="Z332" s="35">
        <v>5638</v>
      </c>
      <c r="AA332" s="53" t="s">
        <v>1528</v>
      </c>
      <c r="AB332" s="68" t="s">
        <v>1529</v>
      </c>
    </row>
    <row r="333" spans="1:28" ht="15.75" thickBot="1" x14ac:dyDescent="0.3">
      <c r="A333" s="60">
        <v>331</v>
      </c>
      <c r="B333" s="37" t="s">
        <v>339</v>
      </c>
      <c r="C333" s="42" t="s">
        <v>317</v>
      </c>
      <c r="D333" s="37" t="s">
        <v>339</v>
      </c>
      <c r="E333" s="30">
        <v>15</v>
      </c>
      <c r="F333" s="31">
        <v>3</v>
      </c>
      <c r="G333" s="34">
        <v>17</v>
      </c>
      <c r="H333" s="34">
        <v>5</v>
      </c>
      <c r="I333" s="31" t="s">
        <v>990</v>
      </c>
      <c r="J333" s="31">
        <v>312</v>
      </c>
      <c r="K333" s="35" t="s">
        <v>556</v>
      </c>
      <c r="L333" s="35"/>
      <c r="M333" s="59">
        <f t="shared" si="5"/>
        <v>0</v>
      </c>
      <c r="N333" s="35" t="s">
        <v>557</v>
      </c>
      <c r="O333" s="35" t="s">
        <v>557</v>
      </c>
      <c r="P333" s="35" t="s">
        <v>557</v>
      </c>
      <c r="Q333" s="35" t="s">
        <v>916</v>
      </c>
      <c r="R333" s="36" t="s">
        <v>557</v>
      </c>
      <c r="S333" s="35"/>
      <c r="T333" s="35"/>
      <c r="U333" s="35" t="s">
        <v>914</v>
      </c>
      <c r="V333" s="35"/>
      <c r="W333" s="35">
        <v>5</v>
      </c>
      <c r="X333" s="55">
        <v>5678808</v>
      </c>
      <c r="Y333" s="35"/>
      <c r="Z333" s="35"/>
      <c r="AA333" s="53" t="s">
        <v>1530</v>
      </c>
      <c r="AB333" s="68" t="s">
        <v>1531</v>
      </c>
    </row>
    <row r="334" spans="1:28" ht="27.75" thickBot="1" x14ac:dyDescent="0.3">
      <c r="A334" s="60">
        <v>332</v>
      </c>
      <c r="B334" s="37" t="s">
        <v>340</v>
      </c>
      <c r="C334" s="42" t="s">
        <v>317</v>
      </c>
      <c r="D334" s="37" t="s">
        <v>340</v>
      </c>
      <c r="E334" s="30">
        <v>411</v>
      </c>
      <c r="F334" s="31">
        <v>91</v>
      </c>
      <c r="G334" s="34">
        <v>28</v>
      </c>
      <c r="H334" s="34">
        <v>26</v>
      </c>
      <c r="I334" s="31" t="s">
        <v>991</v>
      </c>
      <c r="J334" s="31">
        <v>264</v>
      </c>
      <c r="K334" s="35" t="s">
        <v>556</v>
      </c>
      <c r="L334" s="35">
        <v>9</v>
      </c>
      <c r="M334" s="59">
        <f t="shared" si="5"/>
        <v>9</v>
      </c>
      <c r="N334" s="35" t="s">
        <v>556</v>
      </c>
      <c r="O334" s="35" t="s">
        <v>557</v>
      </c>
      <c r="P334" s="35" t="s">
        <v>556</v>
      </c>
      <c r="Q334" s="35" t="s">
        <v>915</v>
      </c>
      <c r="R334" s="36" t="s">
        <v>556</v>
      </c>
      <c r="S334" s="35"/>
      <c r="T334" s="35"/>
      <c r="U334" s="35" t="s">
        <v>914</v>
      </c>
      <c r="V334" s="35"/>
      <c r="W334" s="35">
        <v>7</v>
      </c>
      <c r="X334" s="55">
        <v>5998243.8200000003</v>
      </c>
      <c r="Y334" s="35">
        <v>738</v>
      </c>
      <c r="Z334" s="35">
        <v>5337</v>
      </c>
      <c r="AA334" s="53" t="s">
        <v>1532</v>
      </c>
      <c r="AB334" s="68" t="s">
        <v>1533</v>
      </c>
    </row>
    <row r="335" spans="1:28" ht="27.75" thickBot="1" x14ac:dyDescent="0.3">
      <c r="A335" s="60">
        <v>333</v>
      </c>
      <c r="B335" s="37" t="s">
        <v>341</v>
      </c>
      <c r="C335" s="42" t="s">
        <v>317</v>
      </c>
      <c r="D335" s="37" t="s">
        <v>341</v>
      </c>
      <c r="E335" s="30">
        <v>151</v>
      </c>
      <c r="F335" s="31">
        <v>37</v>
      </c>
      <c r="G335" s="34">
        <v>41</v>
      </c>
      <c r="H335" s="34">
        <v>35</v>
      </c>
      <c r="I335" s="31" t="s">
        <v>991</v>
      </c>
      <c r="J335" s="31"/>
      <c r="K335" s="35" t="s">
        <v>556</v>
      </c>
      <c r="L335" s="35">
        <v>2</v>
      </c>
      <c r="M335" s="59">
        <f t="shared" si="5"/>
        <v>2</v>
      </c>
      <c r="N335" s="35" t="s">
        <v>556</v>
      </c>
      <c r="O335" s="35" t="s">
        <v>557</v>
      </c>
      <c r="P335" s="35" t="s">
        <v>556</v>
      </c>
      <c r="Q335" s="35" t="s">
        <v>915</v>
      </c>
      <c r="R335" s="36" t="s">
        <v>556</v>
      </c>
      <c r="S335" s="35"/>
      <c r="T335" s="35"/>
      <c r="U335" s="35" t="s">
        <v>914</v>
      </c>
      <c r="V335" s="35"/>
      <c r="W335" s="35">
        <v>33</v>
      </c>
      <c r="X335" s="55">
        <v>7362930</v>
      </c>
      <c r="Y335" s="35">
        <v>627</v>
      </c>
      <c r="Z335" s="35">
        <v>1190</v>
      </c>
      <c r="AA335" s="53" t="s">
        <v>1534</v>
      </c>
      <c r="AB335" s="68" t="s">
        <v>1535</v>
      </c>
    </row>
    <row r="336" spans="1:28" ht="15.75" thickBot="1" x14ac:dyDescent="0.3">
      <c r="A336" s="60">
        <v>334</v>
      </c>
      <c r="B336" s="37" t="s">
        <v>342</v>
      </c>
      <c r="C336" s="42" t="s">
        <v>317</v>
      </c>
      <c r="D336" s="37" t="s">
        <v>342</v>
      </c>
      <c r="E336" s="30">
        <v>682</v>
      </c>
      <c r="F336" s="31">
        <v>185</v>
      </c>
      <c r="G336" s="34">
        <v>40</v>
      </c>
      <c r="H336" s="34">
        <v>28</v>
      </c>
      <c r="I336" s="31" t="s">
        <v>990</v>
      </c>
      <c r="J336" s="31">
        <v>176</v>
      </c>
      <c r="K336" s="35" t="s">
        <v>556</v>
      </c>
      <c r="L336" s="35">
        <v>5</v>
      </c>
      <c r="M336" s="59">
        <f t="shared" si="5"/>
        <v>5</v>
      </c>
      <c r="N336" s="35" t="s">
        <v>556</v>
      </c>
      <c r="O336" s="35" t="s">
        <v>556</v>
      </c>
      <c r="P336" s="35" t="s">
        <v>557</v>
      </c>
      <c r="Q336" s="35" t="s">
        <v>915</v>
      </c>
      <c r="R336" s="36" t="s">
        <v>556</v>
      </c>
      <c r="S336" s="35"/>
      <c r="T336" s="35"/>
      <c r="U336" s="35" t="s">
        <v>914</v>
      </c>
      <c r="V336" s="35"/>
      <c r="W336" s="35">
        <v>53</v>
      </c>
      <c r="X336" s="55">
        <v>14963390</v>
      </c>
      <c r="Y336" s="35">
        <v>681</v>
      </c>
      <c r="Z336" s="35">
        <v>3498</v>
      </c>
      <c r="AA336" s="53" t="s">
        <v>1536</v>
      </c>
      <c r="AB336" s="64" t="s">
        <v>1537</v>
      </c>
    </row>
    <row r="337" spans="1:28" ht="15.75" thickBot="1" x14ac:dyDescent="0.3">
      <c r="A337" s="60">
        <v>335</v>
      </c>
      <c r="B337" s="37" t="s">
        <v>343</v>
      </c>
      <c r="C337" s="42" t="s">
        <v>317</v>
      </c>
      <c r="D337" s="37" t="s">
        <v>343</v>
      </c>
      <c r="E337" s="30">
        <v>177</v>
      </c>
      <c r="F337" s="31">
        <v>55</v>
      </c>
      <c r="G337" s="34">
        <v>28</v>
      </c>
      <c r="H337" s="34">
        <v>26</v>
      </c>
      <c r="I337" s="31" t="s">
        <v>990</v>
      </c>
      <c r="J337" s="31"/>
      <c r="K337" s="35" t="s">
        <v>556</v>
      </c>
      <c r="L337" s="35">
        <v>2</v>
      </c>
      <c r="M337" s="59">
        <f t="shared" si="5"/>
        <v>2</v>
      </c>
      <c r="N337" s="35" t="s">
        <v>556</v>
      </c>
      <c r="O337" s="35" t="s">
        <v>557</v>
      </c>
      <c r="P337" s="35" t="s">
        <v>556</v>
      </c>
      <c r="Q337" s="35" t="s">
        <v>915</v>
      </c>
      <c r="R337" s="36" t="s">
        <v>556</v>
      </c>
      <c r="S337" s="35"/>
      <c r="T337" s="35"/>
      <c r="U337" s="35" t="s">
        <v>914</v>
      </c>
      <c r="V337" s="35"/>
      <c r="W337" s="35">
        <v>6</v>
      </c>
      <c r="X337" s="55">
        <v>4316969.6900000004</v>
      </c>
      <c r="Y337" s="35">
        <v>922</v>
      </c>
      <c r="Z337" s="35">
        <v>793</v>
      </c>
      <c r="AA337" s="53" t="s">
        <v>1538</v>
      </c>
      <c r="AB337" s="64" t="s">
        <v>1539</v>
      </c>
    </row>
    <row r="338" spans="1:28" ht="27.75" thickBot="1" x14ac:dyDescent="0.3">
      <c r="A338" s="60">
        <v>336</v>
      </c>
      <c r="B338" s="37" t="s">
        <v>344</v>
      </c>
      <c r="C338" s="42" t="s">
        <v>317</v>
      </c>
      <c r="D338" s="37" t="s">
        <v>344</v>
      </c>
      <c r="E338" s="30">
        <v>599</v>
      </c>
      <c r="F338" s="31">
        <v>124</v>
      </c>
      <c r="G338" s="34">
        <v>22</v>
      </c>
      <c r="H338" s="34">
        <v>20</v>
      </c>
      <c r="I338" s="31" t="s">
        <v>991</v>
      </c>
      <c r="J338" s="31">
        <v>176</v>
      </c>
      <c r="K338" s="35" t="s">
        <v>556</v>
      </c>
      <c r="L338" s="35">
        <v>10</v>
      </c>
      <c r="M338" s="59">
        <f t="shared" si="5"/>
        <v>10</v>
      </c>
      <c r="N338" s="35" t="s">
        <v>556</v>
      </c>
      <c r="O338" s="35" t="s">
        <v>557</v>
      </c>
      <c r="P338" s="35" t="s">
        <v>557</v>
      </c>
      <c r="Q338" s="35" t="s">
        <v>915</v>
      </c>
      <c r="R338" s="36" t="s">
        <v>556</v>
      </c>
      <c r="S338" s="35"/>
      <c r="T338" s="35"/>
      <c r="U338" s="35" t="s">
        <v>914</v>
      </c>
      <c r="V338" s="35"/>
      <c r="W338" s="35">
        <v>2</v>
      </c>
      <c r="X338" s="55">
        <v>17974986.140000001</v>
      </c>
      <c r="Y338" s="35">
        <v>594</v>
      </c>
      <c r="Z338" s="35">
        <v>8345</v>
      </c>
      <c r="AA338" s="53" t="s">
        <v>1540</v>
      </c>
      <c r="AB338" s="68" t="s">
        <v>1541</v>
      </c>
    </row>
    <row r="339" spans="1:28" ht="27.75" thickBot="1" x14ac:dyDescent="0.3">
      <c r="A339" s="60">
        <v>337</v>
      </c>
      <c r="B339" s="37" t="s">
        <v>131</v>
      </c>
      <c r="C339" s="42" t="s">
        <v>317</v>
      </c>
      <c r="D339" s="37" t="s">
        <v>131</v>
      </c>
      <c r="E339" s="30">
        <v>108</v>
      </c>
      <c r="F339" s="31">
        <v>27</v>
      </c>
      <c r="G339" s="34">
        <v>11.6</v>
      </c>
      <c r="H339" s="34">
        <v>9.6</v>
      </c>
      <c r="I339" s="31" t="s">
        <v>990</v>
      </c>
      <c r="J339" s="31"/>
      <c r="K339" s="35" t="s">
        <v>556</v>
      </c>
      <c r="L339" s="35">
        <v>2</v>
      </c>
      <c r="M339" s="59">
        <f t="shared" si="5"/>
        <v>2</v>
      </c>
      <c r="N339" s="35" t="s">
        <v>556</v>
      </c>
      <c r="O339" s="35" t="s">
        <v>557</v>
      </c>
      <c r="P339" s="35" t="s">
        <v>557</v>
      </c>
      <c r="Q339" s="35" t="s">
        <v>915</v>
      </c>
      <c r="R339" s="36" t="s">
        <v>556</v>
      </c>
      <c r="S339" s="35"/>
      <c r="T339" s="35"/>
      <c r="U339" s="35" t="s">
        <v>914</v>
      </c>
      <c r="V339" s="35"/>
      <c r="W339" s="35"/>
      <c r="X339" s="35"/>
      <c r="Y339" s="35">
        <v>187</v>
      </c>
      <c r="Z339" s="35"/>
      <c r="AA339" s="53" t="s">
        <v>1542</v>
      </c>
      <c r="AB339" s="68" t="s">
        <v>1543</v>
      </c>
    </row>
    <row r="340" spans="1:28" ht="27.75" thickBot="1" x14ac:dyDescent="0.3">
      <c r="A340" s="60">
        <v>338</v>
      </c>
      <c r="B340" s="37" t="s">
        <v>345</v>
      </c>
      <c r="C340" s="42" t="s">
        <v>317</v>
      </c>
      <c r="D340" s="37" t="s">
        <v>345</v>
      </c>
      <c r="E340" s="30">
        <v>494</v>
      </c>
      <c r="F340" s="31">
        <v>112</v>
      </c>
      <c r="G340" s="34">
        <v>17</v>
      </c>
      <c r="H340" s="34">
        <v>5</v>
      </c>
      <c r="I340" s="31" t="s">
        <v>991</v>
      </c>
      <c r="J340" s="31"/>
      <c r="K340" s="35" t="s">
        <v>556</v>
      </c>
      <c r="L340" s="35">
        <v>9</v>
      </c>
      <c r="M340" s="59">
        <f t="shared" si="5"/>
        <v>9</v>
      </c>
      <c r="N340" s="35" t="s">
        <v>556</v>
      </c>
      <c r="O340" s="35" t="s">
        <v>557</v>
      </c>
      <c r="P340" s="35" t="s">
        <v>556</v>
      </c>
      <c r="Q340" s="35" t="s">
        <v>915</v>
      </c>
      <c r="R340" s="36" t="s">
        <v>556</v>
      </c>
      <c r="S340" s="35"/>
      <c r="T340" s="35"/>
      <c r="U340" s="35" t="s">
        <v>914</v>
      </c>
      <c r="V340" s="35"/>
      <c r="W340" s="35">
        <v>47</v>
      </c>
      <c r="X340" s="55">
        <v>283100</v>
      </c>
      <c r="Y340" s="35">
        <v>994</v>
      </c>
      <c r="Z340" s="35">
        <v>525</v>
      </c>
      <c r="AA340" s="53" t="s">
        <v>1544</v>
      </c>
      <c r="AB340" s="68" t="s">
        <v>1545</v>
      </c>
    </row>
    <row r="341" spans="1:28" ht="27.75" thickBot="1" x14ac:dyDescent="0.3">
      <c r="A341" s="60">
        <v>339</v>
      </c>
      <c r="B341" s="37" t="s">
        <v>346</v>
      </c>
      <c r="C341" s="42" t="s">
        <v>317</v>
      </c>
      <c r="D341" s="37" t="s">
        <v>346</v>
      </c>
      <c r="E341" s="30">
        <v>91</v>
      </c>
      <c r="F341" s="31">
        <v>20</v>
      </c>
      <c r="G341" s="34">
        <v>17</v>
      </c>
      <c r="H341" s="34">
        <v>11</v>
      </c>
      <c r="I341" s="31" t="s">
        <v>991</v>
      </c>
      <c r="J341" s="31">
        <v>176</v>
      </c>
      <c r="K341" s="35" t="s">
        <v>556</v>
      </c>
      <c r="L341" s="35">
        <v>1</v>
      </c>
      <c r="M341" s="59">
        <f t="shared" si="5"/>
        <v>1</v>
      </c>
      <c r="N341" s="35" t="s">
        <v>556</v>
      </c>
      <c r="O341" s="35" t="s">
        <v>557</v>
      </c>
      <c r="P341" s="35" t="s">
        <v>556</v>
      </c>
      <c r="Q341" s="35" t="s">
        <v>915</v>
      </c>
      <c r="R341" s="36" t="s">
        <v>556</v>
      </c>
      <c r="S341" s="35"/>
      <c r="T341" s="35"/>
      <c r="U341" s="35" t="s">
        <v>914</v>
      </c>
      <c r="V341" s="35"/>
      <c r="W341" s="35">
        <v>30</v>
      </c>
      <c r="X341" s="55">
        <v>1087400</v>
      </c>
      <c r="Y341" s="35">
        <v>348</v>
      </c>
      <c r="Z341" s="35"/>
      <c r="AA341" s="53" t="s">
        <v>1546</v>
      </c>
      <c r="AB341" s="68" t="s">
        <v>1547</v>
      </c>
    </row>
    <row r="342" spans="1:28" ht="15.75" thickBot="1" x14ac:dyDescent="0.3">
      <c r="A342" s="60">
        <v>340</v>
      </c>
      <c r="B342" s="37" t="s">
        <v>347</v>
      </c>
      <c r="C342" s="42" t="s">
        <v>317</v>
      </c>
      <c r="D342" s="37" t="s">
        <v>347</v>
      </c>
      <c r="E342" s="30">
        <v>117</v>
      </c>
      <c r="F342" s="31">
        <v>40</v>
      </c>
      <c r="G342" s="34">
        <v>28</v>
      </c>
      <c r="H342" s="34">
        <v>16</v>
      </c>
      <c r="I342" s="31" t="s">
        <v>991</v>
      </c>
      <c r="J342" s="31"/>
      <c r="K342" s="35" t="s">
        <v>556</v>
      </c>
      <c r="L342" s="35"/>
      <c r="M342" s="59">
        <f t="shared" si="5"/>
        <v>0</v>
      </c>
      <c r="N342" s="35" t="s">
        <v>556</v>
      </c>
      <c r="O342" s="35" t="s">
        <v>557</v>
      </c>
      <c r="P342" s="35" t="s">
        <v>556</v>
      </c>
      <c r="Q342" s="35" t="s">
        <v>915</v>
      </c>
      <c r="R342" s="36" t="s">
        <v>556</v>
      </c>
      <c r="S342" s="35"/>
      <c r="T342" s="35"/>
      <c r="U342" s="35" t="s">
        <v>914</v>
      </c>
      <c r="V342" s="35"/>
      <c r="W342" s="35">
        <v>21</v>
      </c>
      <c r="X342" s="55">
        <v>7373810</v>
      </c>
      <c r="Y342" s="35">
        <v>736</v>
      </c>
      <c r="Z342" s="35">
        <v>50</v>
      </c>
      <c r="AA342" s="53" t="s">
        <v>1548</v>
      </c>
      <c r="AB342" s="64" t="s">
        <v>1549</v>
      </c>
    </row>
    <row r="343" spans="1:28" ht="27.75" thickBot="1" x14ac:dyDescent="0.3">
      <c r="A343" s="60">
        <v>341</v>
      </c>
      <c r="B343" s="37" t="s">
        <v>348</v>
      </c>
      <c r="C343" s="42" t="s">
        <v>317</v>
      </c>
      <c r="D343" s="37" t="s">
        <v>348</v>
      </c>
      <c r="E343" s="30">
        <v>614</v>
      </c>
      <c r="F343" s="31">
        <v>140</v>
      </c>
      <c r="G343" s="34">
        <v>29</v>
      </c>
      <c r="H343" s="34">
        <v>24</v>
      </c>
      <c r="I343" s="31" t="s">
        <v>990</v>
      </c>
      <c r="J343" s="31">
        <v>352</v>
      </c>
      <c r="K343" s="35" t="s">
        <v>556</v>
      </c>
      <c r="L343" s="35">
        <v>11</v>
      </c>
      <c r="M343" s="59">
        <f t="shared" si="5"/>
        <v>11</v>
      </c>
      <c r="N343" s="35" t="s">
        <v>556</v>
      </c>
      <c r="O343" s="35" t="s">
        <v>557</v>
      </c>
      <c r="P343" s="35" t="s">
        <v>556</v>
      </c>
      <c r="Q343" s="35" t="s">
        <v>915</v>
      </c>
      <c r="R343" s="36" t="s">
        <v>556</v>
      </c>
      <c r="S343" s="35"/>
      <c r="T343" s="35"/>
      <c r="U343" s="35" t="s">
        <v>914</v>
      </c>
      <c r="V343" s="35"/>
      <c r="W343" s="35">
        <v>106</v>
      </c>
      <c r="X343" s="55">
        <v>11308476.07</v>
      </c>
      <c r="Y343" s="35">
        <v>1929</v>
      </c>
      <c r="Z343" s="35">
        <v>2869</v>
      </c>
      <c r="AA343" s="53" t="s">
        <v>1550</v>
      </c>
      <c r="AB343" s="68" t="s">
        <v>1551</v>
      </c>
    </row>
    <row r="344" spans="1:28" ht="27.75" thickBot="1" x14ac:dyDescent="0.3">
      <c r="A344" s="60">
        <v>342</v>
      </c>
      <c r="B344" s="37" t="s">
        <v>349</v>
      </c>
      <c r="C344" s="42" t="s">
        <v>317</v>
      </c>
      <c r="D344" s="37" t="s">
        <v>349</v>
      </c>
      <c r="E344" s="30">
        <v>344</v>
      </c>
      <c r="F344" s="31">
        <v>62</v>
      </c>
      <c r="G344" s="34">
        <v>17</v>
      </c>
      <c r="H344" s="34">
        <v>5</v>
      </c>
      <c r="I344" s="31" t="s">
        <v>991</v>
      </c>
      <c r="J344" s="31">
        <v>616</v>
      </c>
      <c r="K344" s="35" t="s">
        <v>556</v>
      </c>
      <c r="L344" s="35">
        <v>3</v>
      </c>
      <c r="M344" s="59">
        <f t="shared" si="5"/>
        <v>3</v>
      </c>
      <c r="N344" s="35" t="s">
        <v>556</v>
      </c>
      <c r="O344" s="35" t="s">
        <v>557</v>
      </c>
      <c r="P344" s="35" t="s">
        <v>556</v>
      </c>
      <c r="Q344" s="35" t="s">
        <v>915</v>
      </c>
      <c r="R344" s="36" t="s">
        <v>556</v>
      </c>
      <c r="S344" s="35"/>
      <c r="T344" s="35"/>
      <c r="U344" s="35" t="s">
        <v>914</v>
      </c>
      <c r="V344" s="35"/>
      <c r="W344" s="35">
        <v>3</v>
      </c>
      <c r="X344" s="35">
        <v>0</v>
      </c>
      <c r="Y344" s="35">
        <v>1568</v>
      </c>
      <c r="Z344" s="35">
        <v>118</v>
      </c>
      <c r="AA344" s="53" t="s">
        <v>1552</v>
      </c>
      <c r="AB344" s="68" t="s">
        <v>1553</v>
      </c>
    </row>
    <row r="345" spans="1:28" ht="27.75" thickBot="1" x14ac:dyDescent="0.3">
      <c r="A345" s="60">
        <v>343</v>
      </c>
      <c r="B345" s="37" t="s">
        <v>350</v>
      </c>
      <c r="C345" s="42" t="s">
        <v>317</v>
      </c>
      <c r="D345" s="37" t="s">
        <v>350</v>
      </c>
      <c r="E345" s="30">
        <v>191</v>
      </c>
      <c r="F345" s="31">
        <v>48</v>
      </c>
      <c r="G345" s="34">
        <v>25</v>
      </c>
      <c r="H345" s="34">
        <v>13</v>
      </c>
      <c r="I345" s="31" t="s">
        <v>991</v>
      </c>
      <c r="J345" s="31">
        <v>176</v>
      </c>
      <c r="K345" s="35" t="s">
        <v>556</v>
      </c>
      <c r="L345" s="35">
        <v>2</v>
      </c>
      <c r="M345" s="59">
        <f t="shared" si="5"/>
        <v>2</v>
      </c>
      <c r="N345" s="35" t="s">
        <v>556</v>
      </c>
      <c r="O345" s="35" t="s">
        <v>557</v>
      </c>
      <c r="P345" s="35" t="s">
        <v>556</v>
      </c>
      <c r="Q345" s="35" t="s">
        <v>915</v>
      </c>
      <c r="R345" s="36" t="s">
        <v>556</v>
      </c>
      <c r="S345" s="35"/>
      <c r="T345" s="35"/>
      <c r="U345" s="35" t="s">
        <v>914</v>
      </c>
      <c r="V345" s="35"/>
      <c r="W345" s="35">
        <v>20</v>
      </c>
      <c r="X345" s="55">
        <v>8470150</v>
      </c>
      <c r="Y345" s="35">
        <v>912</v>
      </c>
      <c r="Z345" s="35">
        <v>474</v>
      </c>
      <c r="AA345" s="53" t="s">
        <v>1554</v>
      </c>
      <c r="AB345" s="68" t="s">
        <v>1555</v>
      </c>
    </row>
    <row r="346" spans="1:28" ht="27.75" thickBot="1" x14ac:dyDescent="0.3">
      <c r="A346" s="60">
        <v>344</v>
      </c>
      <c r="B346" s="37" t="s">
        <v>351</v>
      </c>
      <c r="C346" s="42" t="s">
        <v>317</v>
      </c>
      <c r="D346" s="37" t="s">
        <v>351</v>
      </c>
      <c r="E346" s="30">
        <v>641</v>
      </c>
      <c r="F346" s="31">
        <v>129</v>
      </c>
      <c r="G346" s="34">
        <v>18</v>
      </c>
      <c r="H346" s="34">
        <v>16</v>
      </c>
      <c r="I346" s="31" t="s">
        <v>990</v>
      </c>
      <c r="J346" s="31"/>
      <c r="K346" s="35" t="s">
        <v>556</v>
      </c>
      <c r="L346" s="35">
        <v>9</v>
      </c>
      <c r="M346" s="59">
        <f t="shared" si="5"/>
        <v>9</v>
      </c>
      <c r="N346" s="35" t="s">
        <v>556</v>
      </c>
      <c r="O346" s="35" t="s">
        <v>557</v>
      </c>
      <c r="P346" s="35" t="s">
        <v>556</v>
      </c>
      <c r="Q346" s="35" t="s">
        <v>915</v>
      </c>
      <c r="R346" s="36" t="s">
        <v>556</v>
      </c>
      <c r="S346" s="35"/>
      <c r="T346" s="35"/>
      <c r="U346" s="35" t="s">
        <v>914</v>
      </c>
      <c r="V346" s="35"/>
      <c r="W346" s="35">
        <v>16</v>
      </c>
      <c r="X346" s="55">
        <v>6892450</v>
      </c>
      <c r="Y346" s="35">
        <v>1638</v>
      </c>
      <c r="Z346" s="35">
        <v>563</v>
      </c>
      <c r="AA346" s="53" t="s">
        <v>1556</v>
      </c>
      <c r="AB346" s="68" t="s">
        <v>1557</v>
      </c>
    </row>
    <row r="347" spans="1:28" ht="15.75" thickBot="1" x14ac:dyDescent="0.3">
      <c r="A347" s="60">
        <v>345</v>
      </c>
      <c r="B347" s="37" t="s">
        <v>352</v>
      </c>
      <c r="C347" s="42" t="s">
        <v>317</v>
      </c>
      <c r="D347" s="37" t="s">
        <v>352</v>
      </c>
      <c r="E347" s="30">
        <v>200</v>
      </c>
      <c r="F347" s="31">
        <v>47</v>
      </c>
      <c r="G347" s="34">
        <v>43</v>
      </c>
      <c r="H347" s="34">
        <v>41</v>
      </c>
      <c r="I347" s="31" t="s">
        <v>991</v>
      </c>
      <c r="J347" s="31">
        <v>104</v>
      </c>
      <c r="K347" s="35" t="s">
        <v>556</v>
      </c>
      <c r="L347" s="35">
        <v>3</v>
      </c>
      <c r="M347" s="59">
        <f t="shared" si="5"/>
        <v>3</v>
      </c>
      <c r="N347" s="35" t="s">
        <v>556</v>
      </c>
      <c r="O347" s="35" t="s">
        <v>557</v>
      </c>
      <c r="P347" s="35" t="s">
        <v>556</v>
      </c>
      <c r="Q347" s="35" t="s">
        <v>915</v>
      </c>
      <c r="R347" s="36" t="s">
        <v>556</v>
      </c>
      <c r="S347" s="35"/>
      <c r="T347" s="35"/>
      <c r="U347" s="35" t="s">
        <v>914</v>
      </c>
      <c r="V347" s="35"/>
      <c r="W347" s="35">
        <v>11</v>
      </c>
      <c r="X347" s="55">
        <v>13054872.359999999</v>
      </c>
      <c r="Y347" s="35">
        <v>975</v>
      </c>
      <c r="Z347" s="35">
        <v>3691</v>
      </c>
      <c r="AA347" s="53" t="s">
        <v>1558</v>
      </c>
      <c r="AB347" s="64" t="s">
        <v>1559</v>
      </c>
    </row>
    <row r="348" spans="1:28" ht="27.75" thickBot="1" x14ac:dyDescent="0.3">
      <c r="A348" s="60">
        <v>346</v>
      </c>
      <c r="B348" s="37" t="s">
        <v>754</v>
      </c>
      <c r="C348" s="42" t="s">
        <v>317</v>
      </c>
      <c r="D348" s="37" t="s">
        <v>754</v>
      </c>
      <c r="E348" s="30">
        <v>784</v>
      </c>
      <c r="F348" s="31">
        <v>167</v>
      </c>
      <c r="G348" s="34">
        <v>40</v>
      </c>
      <c r="H348" s="34">
        <v>28</v>
      </c>
      <c r="I348" s="31" t="s">
        <v>991</v>
      </c>
      <c r="J348" s="31">
        <v>176</v>
      </c>
      <c r="K348" s="35" t="s">
        <v>556</v>
      </c>
      <c r="L348" s="35">
        <v>6</v>
      </c>
      <c r="M348" s="59">
        <f t="shared" si="5"/>
        <v>6</v>
      </c>
      <c r="N348" s="35" t="s">
        <v>556</v>
      </c>
      <c r="O348" s="35" t="s">
        <v>557</v>
      </c>
      <c r="P348" s="35" t="s">
        <v>556</v>
      </c>
      <c r="Q348" s="35" t="s">
        <v>915</v>
      </c>
      <c r="R348" s="36" t="s">
        <v>556</v>
      </c>
      <c r="S348" s="35"/>
      <c r="T348" s="35"/>
      <c r="U348" s="35" t="s">
        <v>914</v>
      </c>
      <c r="V348" s="35"/>
      <c r="W348" s="35">
        <v>13</v>
      </c>
      <c r="X348" s="55">
        <v>5624495.7800000003</v>
      </c>
      <c r="Y348" s="35">
        <v>1396</v>
      </c>
      <c r="Z348" s="35">
        <v>4364</v>
      </c>
      <c r="AA348" s="53" t="s">
        <v>1560</v>
      </c>
      <c r="AB348" s="68" t="s">
        <v>1561</v>
      </c>
    </row>
    <row r="349" spans="1:28" ht="27.75" thickBot="1" x14ac:dyDescent="0.3">
      <c r="A349" s="60">
        <v>347</v>
      </c>
      <c r="B349" s="37" t="s">
        <v>354</v>
      </c>
      <c r="C349" s="42" t="s">
        <v>317</v>
      </c>
      <c r="D349" s="37" t="s">
        <v>354</v>
      </c>
      <c r="E349" s="30">
        <v>308</v>
      </c>
      <c r="F349" s="31">
        <v>84</v>
      </c>
      <c r="G349" s="34">
        <v>13.6</v>
      </c>
      <c r="H349" s="34">
        <v>11.6</v>
      </c>
      <c r="I349" s="31" t="s">
        <v>990</v>
      </c>
      <c r="J349" s="31"/>
      <c r="K349" s="35" t="s">
        <v>556</v>
      </c>
      <c r="L349" s="35">
        <v>5</v>
      </c>
      <c r="M349" s="59">
        <f t="shared" si="5"/>
        <v>5</v>
      </c>
      <c r="N349" s="35" t="s">
        <v>556</v>
      </c>
      <c r="O349" s="35" t="s">
        <v>556</v>
      </c>
      <c r="P349" s="35" t="s">
        <v>556</v>
      </c>
      <c r="Q349" s="35" t="s">
        <v>915</v>
      </c>
      <c r="R349" s="36" t="s">
        <v>556</v>
      </c>
      <c r="S349" s="35"/>
      <c r="T349" s="35"/>
      <c r="U349" s="35" t="s">
        <v>914</v>
      </c>
      <c r="V349" s="35"/>
      <c r="W349" s="35">
        <v>25</v>
      </c>
      <c r="X349" s="55">
        <v>4523014.59</v>
      </c>
      <c r="Y349" s="35">
        <v>2055</v>
      </c>
      <c r="Z349" s="35">
        <v>382</v>
      </c>
      <c r="AA349" s="53" t="s">
        <v>1562</v>
      </c>
      <c r="AB349" s="68" t="s">
        <v>1563</v>
      </c>
    </row>
    <row r="350" spans="1:28" ht="27.75" thickBot="1" x14ac:dyDescent="0.3">
      <c r="A350" s="60">
        <v>348</v>
      </c>
      <c r="B350" s="37" t="s">
        <v>355</v>
      </c>
      <c r="C350" s="42" t="s">
        <v>317</v>
      </c>
      <c r="D350" s="37" t="s">
        <v>355</v>
      </c>
      <c r="E350" s="30">
        <v>67</v>
      </c>
      <c r="F350" s="31">
        <v>26</v>
      </c>
      <c r="G350" s="34">
        <v>19</v>
      </c>
      <c r="H350" s="34">
        <v>17</v>
      </c>
      <c r="I350" s="31" t="s">
        <v>991</v>
      </c>
      <c r="J350" s="31">
        <v>176</v>
      </c>
      <c r="K350" s="35" t="s">
        <v>556</v>
      </c>
      <c r="L350" s="35"/>
      <c r="M350" s="59">
        <f t="shared" si="5"/>
        <v>0</v>
      </c>
      <c r="N350" s="35" t="s">
        <v>556</v>
      </c>
      <c r="O350" s="35" t="s">
        <v>557</v>
      </c>
      <c r="P350" s="35" t="s">
        <v>557</v>
      </c>
      <c r="Q350" s="35" t="s">
        <v>915</v>
      </c>
      <c r="R350" s="36" t="s">
        <v>556</v>
      </c>
      <c r="S350" s="35"/>
      <c r="T350" s="35"/>
      <c r="U350" s="35" t="s">
        <v>914</v>
      </c>
      <c r="V350" s="35"/>
      <c r="W350" s="35">
        <v>7</v>
      </c>
      <c r="X350" s="55">
        <v>13068518.08</v>
      </c>
      <c r="Y350" s="35">
        <v>583</v>
      </c>
      <c r="Z350" s="35">
        <v>100</v>
      </c>
      <c r="AA350" s="53" t="s">
        <v>1564</v>
      </c>
      <c r="AB350" s="68" t="s">
        <v>1565</v>
      </c>
    </row>
    <row r="351" spans="1:28" ht="27.75" thickBot="1" x14ac:dyDescent="0.3">
      <c r="A351" s="60">
        <v>349</v>
      </c>
      <c r="B351" s="37" t="s">
        <v>356</v>
      </c>
      <c r="C351" s="42" t="s">
        <v>317</v>
      </c>
      <c r="D351" s="37" t="s">
        <v>356</v>
      </c>
      <c r="E351" s="30">
        <v>286</v>
      </c>
      <c r="F351" s="31">
        <v>63</v>
      </c>
      <c r="G351" s="34">
        <v>23</v>
      </c>
      <c r="H351" s="34">
        <v>17</v>
      </c>
      <c r="I351" s="31" t="s">
        <v>990</v>
      </c>
      <c r="J351" s="31"/>
      <c r="K351" s="35" t="s">
        <v>556</v>
      </c>
      <c r="L351" s="35">
        <v>4</v>
      </c>
      <c r="M351" s="59">
        <f t="shared" si="5"/>
        <v>4</v>
      </c>
      <c r="N351" s="35" t="s">
        <v>556</v>
      </c>
      <c r="O351" s="35" t="s">
        <v>557</v>
      </c>
      <c r="P351" s="35" t="s">
        <v>556</v>
      </c>
      <c r="Q351" s="35" t="s">
        <v>915</v>
      </c>
      <c r="R351" s="36" t="s">
        <v>556</v>
      </c>
      <c r="S351" s="35"/>
      <c r="T351" s="35"/>
      <c r="U351" s="35" t="s">
        <v>914</v>
      </c>
      <c r="V351" s="35"/>
      <c r="W351" s="35">
        <v>15</v>
      </c>
      <c r="X351" s="55">
        <v>6326800</v>
      </c>
      <c r="Y351" s="35">
        <v>718</v>
      </c>
      <c r="Z351" s="35">
        <v>428</v>
      </c>
      <c r="AA351" s="53" t="s">
        <v>1566</v>
      </c>
      <c r="AB351" s="68" t="s">
        <v>1567</v>
      </c>
    </row>
    <row r="352" spans="1:28" ht="27.75" thickBot="1" x14ac:dyDescent="0.3">
      <c r="A352" s="60">
        <v>350</v>
      </c>
      <c r="B352" s="37" t="s">
        <v>357</v>
      </c>
      <c r="C352" s="42" t="s">
        <v>317</v>
      </c>
      <c r="D352" s="37" t="s">
        <v>357</v>
      </c>
      <c r="E352" s="30">
        <v>267</v>
      </c>
      <c r="F352" s="31">
        <v>66</v>
      </c>
      <c r="G352" s="34">
        <v>10</v>
      </c>
      <c r="H352" s="34">
        <v>4</v>
      </c>
      <c r="I352" s="31" t="s">
        <v>990</v>
      </c>
      <c r="J352" s="31"/>
      <c r="K352" s="35" t="s">
        <v>556</v>
      </c>
      <c r="L352" s="35">
        <v>3</v>
      </c>
      <c r="M352" s="59">
        <f t="shared" si="5"/>
        <v>3</v>
      </c>
      <c r="N352" s="35" t="s">
        <v>556</v>
      </c>
      <c r="O352" s="35" t="s">
        <v>557</v>
      </c>
      <c r="P352" s="35" t="s">
        <v>556</v>
      </c>
      <c r="Q352" s="35" t="s">
        <v>915</v>
      </c>
      <c r="R352" s="36" t="s">
        <v>556</v>
      </c>
      <c r="S352" s="35"/>
      <c r="T352" s="35"/>
      <c r="U352" s="35" t="s">
        <v>914</v>
      </c>
      <c r="V352" s="35"/>
      <c r="W352" s="35">
        <v>10</v>
      </c>
      <c r="X352" s="55">
        <v>863000.56</v>
      </c>
      <c r="Y352" s="35">
        <v>644</v>
      </c>
      <c r="Z352" s="35"/>
      <c r="AA352" s="53" t="s">
        <v>1568</v>
      </c>
      <c r="AB352" s="68" t="s">
        <v>1569</v>
      </c>
    </row>
    <row r="353" spans="1:28" ht="15.75" thickBot="1" x14ac:dyDescent="0.3">
      <c r="A353" s="60">
        <v>351</v>
      </c>
      <c r="B353" s="37" t="s">
        <v>358</v>
      </c>
      <c r="C353" s="42" t="s">
        <v>317</v>
      </c>
      <c r="D353" s="37" t="s">
        <v>358</v>
      </c>
      <c r="E353" s="30">
        <v>254</v>
      </c>
      <c r="F353" s="31">
        <v>77</v>
      </c>
      <c r="G353" s="34">
        <v>40</v>
      </c>
      <c r="H353" s="34">
        <v>34</v>
      </c>
      <c r="I353" s="31" t="s">
        <v>991</v>
      </c>
      <c r="J353" s="31"/>
      <c r="K353" s="35" t="s">
        <v>556</v>
      </c>
      <c r="L353" s="35">
        <v>2</v>
      </c>
      <c r="M353" s="59">
        <f t="shared" si="5"/>
        <v>2</v>
      </c>
      <c r="N353" s="35" t="s">
        <v>557</v>
      </c>
      <c r="O353" s="35" t="s">
        <v>556</v>
      </c>
      <c r="P353" s="35" t="s">
        <v>557</v>
      </c>
      <c r="Q353" s="35" t="s">
        <v>915</v>
      </c>
      <c r="R353" s="36" t="s">
        <v>556</v>
      </c>
      <c r="S353" s="35"/>
      <c r="T353" s="35"/>
      <c r="U353" s="35" t="s">
        <v>914</v>
      </c>
      <c r="V353" s="35"/>
      <c r="W353" s="35">
        <v>9</v>
      </c>
      <c r="X353" s="55">
        <v>2749187.75</v>
      </c>
      <c r="Y353" s="35">
        <v>691</v>
      </c>
      <c r="Z353" s="35">
        <v>1467</v>
      </c>
      <c r="AA353" s="53" t="s">
        <v>1570</v>
      </c>
      <c r="AB353" s="64" t="s">
        <v>1571</v>
      </c>
    </row>
    <row r="354" spans="1:28" ht="27.75" thickBot="1" x14ac:dyDescent="0.3">
      <c r="A354" s="60">
        <v>352</v>
      </c>
      <c r="B354" s="37" t="s">
        <v>359</v>
      </c>
      <c r="C354" s="42" t="s">
        <v>317</v>
      </c>
      <c r="D354" s="37" t="s">
        <v>359</v>
      </c>
      <c r="E354" s="30">
        <v>630</v>
      </c>
      <c r="F354" s="31">
        <v>142</v>
      </c>
      <c r="G354" s="34">
        <v>28</v>
      </c>
      <c r="H354" s="34">
        <v>22</v>
      </c>
      <c r="I354" s="31" t="s">
        <v>990</v>
      </c>
      <c r="J354" s="31"/>
      <c r="K354" s="35" t="s">
        <v>556</v>
      </c>
      <c r="L354" s="35">
        <v>5</v>
      </c>
      <c r="M354" s="59">
        <f t="shared" si="5"/>
        <v>5</v>
      </c>
      <c r="N354" s="35" t="s">
        <v>556</v>
      </c>
      <c r="O354" s="35" t="s">
        <v>556</v>
      </c>
      <c r="P354" s="35" t="s">
        <v>556</v>
      </c>
      <c r="Q354" s="35" t="s">
        <v>915</v>
      </c>
      <c r="R354" s="36" t="s">
        <v>556</v>
      </c>
      <c r="S354" s="35"/>
      <c r="T354" s="35"/>
      <c r="U354" s="35" t="s">
        <v>914</v>
      </c>
      <c r="V354" s="35"/>
      <c r="W354" s="35"/>
      <c r="X354" s="35"/>
      <c r="Y354" s="35"/>
      <c r="Z354" s="35"/>
      <c r="AA354" s="53" t="s">
        <v>1572</v>
      </c>
      <c r="AB354" s="68" t="s">
        <v>1573</v>
      </c>
    </row>
    <row r="355" spans="1:28" ht="27.75" thickBot="1" x14ac:dyDescent="0.3">
      <c r="A355" s="60">
        <v>353</v>
      </c>
      <c r="B355" s="37" t="s">
        <v>360</v>
      </c>
      <c r="C355" s="42" t="s">
        <v>317</v>
      </c>
      <c r="D355" s="37" t="s">
        <v>360</v>
      </c>
      <c r="E355" s="30">
        <v>566</v>
      </c>
      <c r="F355" s="31">
        <v>127</v>
      </c>
      <c r="G355" s="34">
        <v>30</v>
      </c>
      <c r="H355" s="34">
        <v>24</v>
      </c>
      <c r="I355" s="31" t="s">
        <v>991</v>
      </c>
      <c r="J355" s="31">
        <v>264</v>
      </c>
      <c r="K355" s="35" t="s">
        <v>556</v>
      </c>
      <c r="L355" s="35">
        <v>7</v>
      </c>
      <c r="M355" s="59">
        <f t="shared" si="5"/>
        <v>7</v>
      </c>
      <c r="N355" s="35" t="s">
        <v>556</v>
      </c>
      <c r="O355" s="35" t="s">
        <v>557</v>
      </c>
      <c r="P355" s="35" t="s">
        <v>556</v>
      </c>
      <c r="Q355" s="35" t="s">
        <v>915</v>
      </c>
      <c r="R355" s="36" t="s">
        <v>556</v>
      </c>
      <c r="S355" s="35"/>
      <c r="T355" s="35"/>
      <c r="U355" s="35" t="s">
        <v>914</v>
      </c>
      <c r="V355" s="35"/>
      <c r="W355" s="35">
        <v>12</v>
      </c>
      <c r="X355" s="55">
        <v>3257998.41</v>
      </c>
      <c r="Y355" s="35">
        <v>1246</v>
      </c>
      <c r="Z355" s="35">
        <v>1645</v>
      </c>
      <c r="AA355" s="53" t="s">
        <v>1574</v>
      </c>
      <c r="AB355" s="68" t="s">
        <v>1575</v>
      </c>
    </row>
    <row r="356" spans="1:28" ht="27.75" thickBot="1" x14ac:dyDescent="0.3">
      <c r="A356" s="60">
        <v>354</v>
      </c>
      <c r="B356" s="37" t="s">
        <v>361</v>
      </c>
      <c r="C356" s="42" t="s">
        <v>317</v>
      </c>
      <c r="D356" s="37" t="s">
        <v>361</v>
      </c>
      <c r="E356" s="30">
        <v>183</v>
      </c>
      <c r="F356" s="31">
        <v>134</v>
      </c>
      <c r="G356" s="34">
        <v>45</v>
      </c>
      <c r="H356" s="34">
        <v>40</v>
      </c>
      <c r="I356" s="31" t="s">
        <v>991</v>
      </c>
      <c r="J356" s="31">
        <v>176</v>
      </c>
      <c r="K356" s="35" t="s">
        <v>556</v>
      </c>
      <c r="L356" s="35">
        <v>2</v>
      </c>
      <c r="M356" s="59">
        <f t="shared" si="5"/>
        <v>2</v>
      </c>
      <c r="N356" s="35" t="s">
        <v>556</v>
      </c>
      <c r="O356" s="35" t="s">
        <v>557</v>
      </c>
      <c r="P356" s="35" t="s">
        <v>557</v>
      </c>
      <c r="Q356" s="35" t="s">
        <v>915</v>
      </c>
      <c r="R356" s="36" t="s">
        <v>556</v>
      </c>
      <c r="S356" s="35"/>
      <c r="T356" s="35"/>
      <c r="U356" s="35" t="s">
        <v>914</v>
      </c>
      <c r="V356" s="35"/>
      <c r="W356" s="35">
        <v>6</v>
      </c>
      <c r="X356" s="55">
        <v>8237246.9900000002</v>
      </c>
      <c r="Y356" s="35">
        <v>1051</v>
      </c>
      <c r="Z356" s="35">
        <v>2014</v>
      </c>
      <c r="AA356" s="53" t="s">
        <v>1576</v>
      </c>
      <c r="AB356" s="68" t="s">
        <v>1577</v>
      </c>
    </row>
    <row r="357" spans="1:28" ht="15.75" thickBot="1" x14ac:dyDescent="0.3">
      <c r="A357" s="60">
        <v>355</v>
      </c>
      <c r="B357" s="37" t="s">
        <v>363</v>
      </c>
      <c r="C357" s="42" t="s">
        <v>362</v>
      </c>
      <c r="D357" s="37" t="s">
        <v>363</v>
      </c>
      <c r="E357" s="30">
        <v>162</v>
      </c>
      <c r="F357" s="31">
        <v>39</v>
      </c>
      <c r="G357" s="34">
        <v>88</v>
      </c>
      <c r="H357" s="34">
        <v>8</v>
      </c>
      <c r="I357" s="31" t="s">
        <v>991</v>
      </c>
      <c r="J357" s="31"/>
      <c r="K357" s="35" t="s">
        <v>556</v>
      </c>
      <c r="L357" s="35">
        <v>2</v>
      </c>
      <c r="M357" s="59">
        <f t="shared" si="5"/>
        <v>2</v>
      </c>
      <c r="N357" s="35" t="s">
        <v>556</v>
      </c>
      <c r="O357" s="35" t="s">
        <v>557</v>
      </c>
      <c r="P357" s="35" t="s">
        <v>557</v>
      </c>
      <c r="Q357" s="35" t="s">
        <v>915</v>
      </c>
      <c r="R357" s="36" t="s">
        <v>556</v>
      </c>
      <c r="S357" s="35"/>
      <c r="T357" s="35"/>
      <c r="U357" s="35" t="s">
        <v>914</v>
      </c>
      <c r="V357" s="35"/>
      <c r="W357" s="35">
        <v>10</v>
      </c>
      <c r="X357" s="55">
        <v>2484023.29</v>
      </c>
      <c r="Y357" s="35">
        <v>28</v>
      </c>
      <c r="Z357" s="35">
        <v>1510</v>
      </c>
      <c r="AA357" s="53" t="s">
        <v>1578</v>
      </c>
      <c r="AB357" s="64" t="s">
        <v>1579</v>
      </c>
    </row>
    <row r="358" spans="1:28" ht="15.75" thickBot="1" x14ac:dyDescent="0.3">
      <c r="A358" s="60">
        <v>356</v>
      </c>
      <c r="B358" s="37" t="s">
        <v>364</v>
      </c>
      <c r="C358" s="42" t="s">
        <v>362</v>
      </c>
      <c r="D358" s="37" t="s">
        <v>364</v>
      </c>
      <c r="E358" s="30">
        <v>1147</v>
      </c>
      <c r="F358" s="31">
        <v>280</v>
      </c>
      <c r="G358" s="34">
        <v>93</v>
      </c>
      <c r="H358" s="34">
        <v>13</v>
      </c>
      <c r="I358" s="31" t="s">
        <v>990</v>
      </c>
      <c r="J358" s="31">
        <v>256</v>
      </c>
      <c r="K358" s="35" t="s">
        <v>556</v>
      </c>
      <c r="L358" s="35">
        <v>15</v>
      </c>
      <c r="M358" s="59">
        <f t="shared" si="5"/>
        <v>15</v>
      </c>
      <c r="N358" s="35" t="s">
        <v>556</v>
      </c>
      <c r="O358" s="35" t="s">
        <v>556</v>
      </c>
      <c r="P358" s="35" t="s">
        <v>556</v>
      </c>
      <c r="Q358" s="35" t="s">
        <v>915</v>
      </c>
      <c r="R358" s="36" t="s">
        <v>556</v>
      </c>
      <c r="S358" s="35"/>
      <c r="T358" s="35"/>
      <c r="U358" s="35" t="s">
        <v>914</v>
      </c>
      <c r="V358" s="35"/>
      <c r="W358" s="35">
        <v>15</v>
      </c>
      <c r="X358" s="55">
        <v>3366439.61</v>
      </c>
      <c r="Y358" s="35">
        <v>203</v>
      </c>
      <c r="Z358" s="35">
        <v>2352</v>
      </c>
      <c r="AA358" s="53" t="s">
        <v>1580</v>
      </c>
      <c r="AB358" s="68">
        <v>5357661652</v>
      </c>
    </row>
    <row r="359" spans="1:28" ht="15.75" thickBot="1" x14ac:dyDescent="0.3">
      <c r="A359" s="60">
        <v>357</v>
      </c>
      <c r="B359" s="37" t="s">
        <v>365</v>
      </c>
      <c r="C359" s="42" t="s">
        <v>362</v>
      </c>
      <c r="D359" s="37" t="s">
        <v>365</v>
      </c>
      <c r="E359" s="30">
        <v>823</v>
      </c>
      <c r="F359" s="31">
        <v>166</v>
      </c>
      <c r="G359" s="34">
        <v>89</v>
      </c>
      <c r="H359" s="34">
        <v>9</v>
      </c>
      <c r="I359" s="31" t="s">
        <v>990</v>
      </c>
      <c r="J359" s="31"/>
      <c r="K359" s="35" t="s">
        <v>556</v>
      </c>
      <c r="L359" s="35">
        <v>10</v>
      </c>
      <c r="M359" s="59">
        <f t="shared" si="5"/>
        <v>10</v>
      </c>
      <c r="N359" s="35" t="s">
        <v>556</v>
      </c>
      <c r="O359" s="35" t="s">
        <v>557</v>
      </c>
      <c r="P359" s="35" t="s">
        <v>556</v>
      </c>
      <c r="Q359" s="35" t="s">
        <v>915</v>
      </c>
      <c r="R359" s="36" t="s">
        <v>556</v>
      </c>
      <c r="S359" s="35"/>
      <c r="T359" s="35"/>
      <c r="U359" s="35" t="s">
        <v>914</v>
      </c>
      <c r="V359" s="35"/>
      <c r="W359" s="35"/>
      <c r="X359" s="35"/>
      <c r="Y359" s="35">
        <v>72</v>
      </c>
      <c r="Z359" s="35">
        <v>3491</v>
      </c>
      <c r="AA359" s="53" t="s">
        <v>1581</v>
      </c>
      <c r="AB359" s="68">
        <v>5536976504</v>
      </c>
    </row>
    <row r="360" spans="1:28" ht="15.75" thickBot="1" x14ac:dyDescent="0.3">
      <c r="A360" s="60">
        <v>358</v>
      </c>
      <c r="B360" s="37" t="s">
        <v>366</v>
      </c>
      <c r="C360" s="42" t="s">
        <v>362</v>
      </c>
      <c r="D360" s="37" t="s">
        <v>366</v>
      </c>
      <c r="E360" s="30">
        <v>817</v>
      </c>
      <c r="F360" s="31">
        <v>182</v>
      </c>
      <c r="G360" s="34">
        <v>101</v>
      </c>
      <c r="H360" s="34">
        <v>21</v>
      </c>
      <c r="I360" s="31" t="s">
        <v>990</v>
      </c>
      <c r="J360" s="31"/>
      <c r="K360" s="35" t="s">
        <v>556</v>
      </c>
      <c r="L360" s="35">
        <v>10</v>
      </c>
      <c r="M360" s="59">
        <f t="shared" si="5"/>
        <v>10</v>
      </c>
      <c r="N360" s="35" t="s">
        <v>556</v>
      </c>
      <c r="O360" s="35" t="s">
        <v>557</v>
      </c>
      <c r="P360" s="35" t="s">
        <v>556</v>
      </c>
      <c r="Q360" s="35" t="s">
        <v>915</v>
      </c>
      <c r="R360" s="36" t="s">
        <v>556</v>
      </c>
      <c r="S360" s="35"/>
      <c r="T360" s="35"/>
      <c r="U360" s="35" t="s">
        <v>914</v>
      </c>
      <c r="V360" s="35"/>
      <c r="W360" s="35">
        <v>40</v>
      </c>
      <c r="X360" s="55">
        <v>5002950</v>
      </c>
      <c r="Y360" s="35">
        <v>130</v>
      </c>
      <c r="Z360" s="35">
        <v>1981</v>
      </c>
      <c r="AA360" s="53" t="s">
        <v>1582</v>
      </c>
      <c r="AB360" s="68">
        <v>5354732316</v>
      </c>
    </row>
    <row r="361" spans="1:28" ht="15.75" thickBot="1" x14ac:dyDescent="0.3">
      <c r="A361" s="60">
        <v>359</v>
      </c>
      <c r="B361" s="37" t="s">
        <v>367</v>
      </c>
      <c r="C361" s="42" t="s">
        <v>362</v>
      </c>
      <c r="D361" s="37" t="s">
        <v>367</v>
      </c>
      <c r="E361" s="30">
        <v>200</v>
      </c>
      <c r="F361" s="31">
        <v>43</v>
      </c>
      <c r="G361" s="34">
        <v>85</v>
      </c>
      <c r="H361" s="34">
        <v>5</v>
      </c>
      <c r="I361" s="31" t="s">
        <v>990</v>
      </c>
      <c r="J361" s="31"/>
      <c r="K361" s="35" t="s">
        <v>556</v>
      </c>
      <c r="L361" s="35">
        <v>2</v>
      </c>
      <c r="M361" s="59">
        <f t="shared" si="5"/>
        <v>2</v>
      </c>
      <c r="N361" s="35" t="s">
        <v>556</v>
      </c>
      <c r="O361" s="35" t="s">
        <v>557</v>
      </c>
      <c r="P361" s="35" t="s">
        <v>557</v>
      </c>
      <c r="Q361" s="35" t="s">
        <v>915</v>
      </c>
      <c r="R361" s="36" t="s">
        <v>556</v>
      </c>
      <c r="S361" s="35"/>
      <c r="T361" s="35"/>
      <c r="U361" s="35" t="s">
        <v>914</v>
      </c>
      <c r="V361" s="35"/>
      <c r="W361" s="35">
        <v>22</v>
      </c>
      <c r="X361" s="55">
        <v>4661200</v>
      </c>
      <c r="Y361" s="35"/>
      <c r="Z361" s="35">
        <v>555</v>
      </c>
      <c r="AA361" s="53" t="s">
        <v>1583</v>
      </c>
      <c r="AB361" s="68">
        <v>5068655269</v>
      </c>
    </row>
    <row r="362" spans="1:28" ht="15.75" thickBot="1" x14ac:dyDescent="0.3">
      <c r="A362" s="60">
        <v>360</v>
      </c>
      <c r="B362" s="37" t="s">
        <v>368</v>
      </c>
      <c r="C362" s="42" t="s">
        <v>362</v>
      </c>
      <c r="D362" s="37" t="s">
        <v>368</v>
      </c>
      <c r="E362" s="30">
        <v>589</v>
      </c>
      <c r="F362" s="31">
        <v>124</v>
      </c>
      <c r="G362" s="34">
        <v>85</v>
      </c>
      <c r="H362" s="34">
        <v>5</v>
      </c>
      <c r="I362" s="31" t="s">
        <v>990</v>
      </c>
      <c r="J362" s="31">
        <v>360</v>
      </c>
      <c r="K362" s="35" t="s">
        <v>556</v>
      </c>
      <c r="L362" s="35"/>
      <c r="M362" s="59">
        <f t="shared" si="5"/>
        <v>0</v>
      </c>
      <c r="N362" s="35" t="s">
        <v>556</v>
      </c>
      <c r="O362" s="35" t="s">
        <v>557</v>
      </c>
      <c r="P362" s="35" t="s">
        <v>557</v>
      </c>
      <c r="Q362" s="35" t="s">
        <v>915</v>
      </c>
      <c r="R362" s="36" t="s">
        <v>556</v>
      </c>
      <c r="S362" s="35"/>
      <c r="T362" s="35"/>
      <c r="U362" s="35" t="s">
        <v>914</v>
      </c>
      <c r="V362" s="35"/>
      <c r="W362" s="35">
        <v>31</v>
      </c>
      <c r="X362" s="55">
        <v>4340195</v>
      </c>
      <c r="Y362" s="35">
        <v>297</v>
      </c>
      <c r="Z362" s="35">
        <v>820</v>
      </c>
      <c r="AA362" s="53" t="s">
        <v>1584</v>
      </c>
      <c r="AB362" s="64" t="s">
        <v>1585</v>
      </c>
    </row>
    <row r="363" spans="1:28" ht="15.75" thickBot="1" x14ac:dyDescent="0.3">
      <c r="A363" s="60">
        <v>361</v>
      </c>
      <c r="B363" s="37" t="s">
        <v>369</v>
      </c>
      <c r="C363" s="42" t="s">
        <v>362</v>
      </c>
      <c r="D363" s="37" t="s">
        <v>369</v>
      </c>
      <c r="E363" s="30">
        <v>1192</v>
      </c>
      <c r="F363" s="31">
        <v>195</v>
      </c>
      <c r="G363" s="34">
        <v>88</v>
      </c>
      <c r="H363" s="34">
        <v>8</v>
      </c>
      <c r="I363" s="31" t="s">
        <v>990</v>
      </c>
      <c r="J363" s="31">
        <v>336</v>
      </c>
      <c r="K363" s="35" t="s">
        <v>556</v>
      </c>
      <c r="L363" s="35">
        <v>10</v>
      </c>
      <c r="M363" s="59">
        <f t="shared" si="5"/>
        <v>10</v>
      </c>
      <c r="N363" s="35" t="s">
        <v>556</v>
      </c>
      <c r="O363" s="35" t="s">
        <v>557</v>
      </c>
      <c r="P363" s="35" t="s">
        <v>556</v>
      </c>
      <c r="Q363" s="35" t="s">
        <v>915</v>
      </c>
      <c r="R363" s="36" t="s">
        <v>556</v>
      </c>
      <c r="S363" s="35"/>
      <c r="T363" s="35"/>
      <c r="U363" s="35" t="s">
        <v>914</v>
      </c>
      <c r="V363" s="35"/>
      <c r="W363" s="35"/>
      <c r="X363" s="35"/>
      <c r="Y363" s="35">
        <v>1914</v>
      </c>
      <c r="Z363" s="35">
        <v>2031</v>
      </c>
      <c r="AA363" s="53" t="s">
        <v>1586</v>
      </c>
      <c r="AB363" s="68">
        <v>5322028238</v>
      </c>
    </row>
    <row r="364" spans="1:28" ht="15.75" thickBot="1" x14ac:dyDescent="0.3">
      <c r="A364" s="60">
        <v>362</v>
      </c>
      <c r="B364" s="37" t="s">
        <v>14</v>
      </c>
      <c r="C364" s="42" t="s">
        <v>362</v>
      </c>
      <c r="D364" s="37" t="s">
        <v>14</v>
      </c>
      <c r="E364" s="30">
        <v>263</v>
      </c>
      <c r="F364" s="31">
        <v>55</v>
      </c>
      <c r="G364" s="34">
        <v>86</v>
      </c>
      <c r="H364" s="34">
        <v>6</v>
      </c>
      <c r="I364" s="31" t="s">
        <v>990</v>
      </c>
      <c r="J364" s="31"/>
      <c r="K364" s="35" t="s">
        <v>556</v>
      </c>
      <c r="L364" s="35">
        <v>3</v>
      </c>
      <c r="M364" s="59">
        <f t="shared" si="5"/>
        <v>3</v>
      </c>
      <c r="N364" s="35" t="s">
        <v>556</v>
      </c>
      <c r="O364" s="35" t="s">
        <v>557</v>
      </c>
      <c r="P364" s="35" t="s">
        <v>556</v>
      </c>
      <c r="Q364" s="35" t="s">
        <v>915</v>
      </c>
      <c r="R364" s="36" t="s">
        <v>556</v>
      </c>
      <c r="S364" s="35"/>
      <c r="T364" s="35"/>
      <c r="U364" s="35" t="s">
        <v>914</v>
      </c>
      <c r="V364" s="35"/>
      <c r="W364" s="35"/>
      <c r="X364" s="35"/>
      <c r="Y364" s="35">
        <v>54</v>
      </c>
      <c r="Z364" s="35">
        <v>113</v>
      </c>
      <c r="AA364" s="53" t="s">
        <v>1587</v>
      </c>
      <c r="AB364" s="64">
        <v>5376121234</v>
      </c>
    </row>
    <row r="365" spans="1:28" ht="15.75" thickBot="1" x14ac:dyDescent="0.3">
      <c r="A365" s="60">
        <v>363</v>
      </c>
      <c r="B365" s="37" t="s">
        <v>558</v>
      </c>
      <c r="C365" s="42" t="s">
        <v>362</v>
      </c>
      <c r="D365" s="37" t="s">
        <v>558</v>
      </c>
      <c r="E365" s="30">
        <v>788</v>
      </c>
      <c r="F365" s="31">
        <v>170</v>
      </c>
      <c r="G365" s="34">
        <v>87</v>
      </c>
      <c r="H365" s="34">
        <v>11</v>
      </c>
      <c r="I365" s="31" t="s">
        <v>990</v>
      </c>
      <c r="J365" s="31"/>
      <c r="K365" s="35" t="s">
        <v>556</v>
      </c>
      <c r="L365" s="35">
        <v>10</v>
      </c>
      <c r="M365" s="59">
        <f t="shared" si="5"/>
        <v>10</v>
      </c>
      <c r="N365" s="35" t="s">
        <v>556</v>
      </c>
      <c r="O365" s="35" t="s">
        <v>556</v>
      </c>
      <c r="P365" s="35" t="s">
        <v>556</v>
      </c>
      <c r="Q365" s="35" t="s">
        <v>915</v>
      </c>
      <c r="R365" s="36" t="s">
        <v>556</v>
      </c>
      <c r="S365" s="35"/>
      <c r="T365" s="35"/>
      <c r="U365" s="35" t="s">
        <v>914</v>
      </c>
      <c r="V365" s="35"/>
      <c r="W365" s="35"/>
      <c r="X365" s="35"/>
      <c r="Y365" s="35">
        <v>1259</v>
      </c>
      <c r="Z365" s="35">
        <v>316</v>
      </c>
      <c r="AA365" s="53" t="s">
        <v>1588</v>
      </c>
      <c r="AB365" s="64">
        <v>5327767525</v>
      </c>
    </row>
    <row r="366" spans="1:28" ht="15.75" thickBot="1" x14ac:dyDescent="0.3">
      <c r="A366" s="60">
        <v>364</v>
      </c>
      <c r="B366" s="37" t="s">
        <v>370</v>
      </c>
      <c r="C366" s="42" t="s">
        <v>362</v>
      </c>
      <c r="D366" s="37" t="s">
        <v>370</v>
      </c>
      <c r="E366" s="30">
        <v>521</v>
      </c>
      <c r="F366" s="31">
        <v>115</v>
      </c>
      <c r="G366" s="34">
        <v>95</v>
      </c>
      <c r="H366" s="34">
        <v>15</v>
      </c>
      <c r="I366" s="31" t="s">
        <v>990</v>
      </c>
      <c r="J366" s="31"/>
      <c r="K366" s="35" t="s">
        <v>556</v>
      </c>
      <c r="L366" s="35">
        <v>8</v>
      </c>
      <c r="M366" s="59">
        <f t="shared" si="5"/>
        <v>8</v>
      </c>
      <c r="N366" s="35" t="s">
        <v>556</v>
      </c>
      <c r="O366" s="35" t="s">
        <v>557</v>
      </c>
      <c r="P366" s="35" t="s">
        <v>556</v>
      </c>
      <c r="Q366" s="35" t="s">
        <v>915</v>
      </c>
      <c r="R366" s="36" t="s">
        <v>556</v>
      </c>
      <c r="S366" s="35"/>
      <c r="T366" s="35"/>
      <c r="U366" s="35" t="s">
        <v>914</v>
      </c>
      <c r="V366" s="35"/>
      <c r="W366" s="35">
        <v>28</v>
      </c>
      <c r="X366" s="55">
        <v>835155</v>
      </c>
      <c r="Y366" s="35">
        <v>78</v>
      </c>
      <c r="Z366" s="35">
        <v>571</v>
      </c>
      <c r="AA366" s="53" t="s">
        <v>1589</v>
      </c>
      <c r="AB366" s="68" t="s">
        <v>1590</v>
      </c>
    </row>
    <row r="367" spans="1:28" ht="15.75" thickBot="1" x14ac:dyDescent="0.3">
      <c r="A367" s="60">
        <v>365</v>
      </c>
      <c r="B367" s="37" t="s">
        <v>371</v>
      </c>
      <c r="C367" s="42" t="s">
        <v>362</v>
      </c>
      <c r="D367" s="37" t="s">
        <v>371</v>
      </c>
      <c r="E367" s="30">
        <v>143</v>
      </c>
      <c r="F367" s="31">
        <v>30</v>
      </c>
      <c r="G367" s="34">
        <v>95</v>
      </c>
      <c r="H367" s="34">
        <v>15</v>
      </c>
      <c r="I367" s="31" t="s">
        <v>991</v>
      </c>
      <c r="J367" s="31">
        <v>320</v>
      </c>
      <c r="K367" s="35" t="s">
        <v>556</v>
      </c>
      <c r="L367" s="35">
        <v>1</v>
      </c>
      <c r="M367" s="59">
        <f t="shared" si="5"/>
        <v>1</v>
      </c>
      <c r="N367" s="35" t="s">
        <v>556</v>
      </c>
      <c r="O367" s="35" t="s">
        <v>557</v>
      </c>
      <c r="P367" s="35" t="s">
        <v>557</v>
      </c>
      <c r="Q367" s="35" t="s">
        <v>915</v>
      </c>
      <c r="R367" s="36" t="s">
        <v>556</v>
      </c>
      <c r="S367" s="35"/>
      <c r="T367" s="35"/>
      <c r="U367" s="35" t="s">
        <v>914</v>
      </c>
      <c r="V367" s="35"/>
      <c r="W367" s="35"/>
      <c r="X367" s="35"/>
      <c r="Y367" s="35">
        <v>10</v>
      </c>
      <c r="Z367" s="35">
        <v>380</v>
      </c>
      <c r="AA367" s="53" t="s">
        <v>1591</v>
      </c>
      <c r="AB367" s="68" t="s">
        <v>1592</v>
      </c>
    </row>
    <row r="368" spans="1:28" ht="15.75" thickBot="1" x14ac:dyDescent="0.3">
      <c r="A368" s="60">
        <v>366</v>
      </c>
      <c r="B368" s="37" t="s">
        <v>372</v>
      </c>
      <c r="C368" s="42" t="s">
        <v>362</v>
      </c>
      <c r="D368" s="37" t="s">
        <v>372</v>
      </c>
      <c r="E368" s="30">
        <v>1138</v>
      </c>
      <c r="F368" s="31">
        <v>265</v>
      </c>
      <c r="G368" s="34">
        <v>81</v>
      </c>
      <c r="H368" s="34">
        <v>1</v>
      </c>
      <c r="I368" s="31" t="s">
        <v>990</v>
      </c>
      <c r="J368" s="31"/>
      <c r="K368" s="35" t="s">
        <v>556</v>
      </c>
      <c r="L368" s="35">
        <v>9</v>
      </c>
      <c r="M368" s="59">
        <f t="shared" si="5"/>
        <v>9</v>
      </c>
      <c r="N368" s="35" t="s">
        <v>556</v>
      </c>
      <c r="O368" s="35" t="s">
        <v>556</v>
      </c>
      <c r="P368" s="35" t="s">
        <v>556</v>
      </c>
      <c r="Q368" s="35" t="s">
        <v>915</v>
      </c>
      <c r="R368" s="36" t="s">
        <v>556</v>
      </c>
      <c r="S368" s="35"/>
      <c r="T368" s="35"/>
      <c r="U368" s="35" t="s">
        <v>914</v>
      </c>
      <c r="V368" s="35"/>
      <c r="W368" s="35">
        <v>26</v>
      </c>
      <c r="X368" s="55">
        <v>3670105</v>
      </c>
      <c r="Y368" s="35">
        <v>328</v>
      </c>
      <c r="Z368" s="35">
        <v>1845</v>
      </c>
      <c r="AA368" s="53" t="s">
        <v>1593</v>
      </c>
      <c r="AB368" s="68">
        <v>5303472862</v>
      </c>
    </row>
    <row r="369" spans="1:28" ht="15.75" thickBot="1" x14ac:dyDescent="0.3">
      <c r="A369" s="60">
        <v>367</v>
      </c>
      <c r="B369" s="37" t="s">
        <v>373</v>
      </c>
      <c r="C369" s="42" t="s">
        <v>362</v>
      </c>
      <c r="D369" s="37" t="s">
        <v>373</v>
      </c>
      <c r="E369" s="30">
        <v>726</v>
      </c>
      <c r="F369" s="31">
        <v>169</v>
      </c>
      <c r="G369" s="34">
        <v>75</v>
      </c>
      <c r="H369" s="34">
        <v>5</v>
      </c>
      <c r="I369" s="31" t="s">
        <v>990</v>
      </c>
      <c r="J369" s="31"/>
      <c r="K369" s="35" t="s">
        <v>556</v>
      </c>
      <c r="L369" s="35">
        <v>8</v>
      </c>
      <c r="M369" s="59">
        <f t="shared" si="5"/>
        <v>8</v>
      </c>
      <c r="N369" s="35" t="s">
        <v>556</v>
      </c>
      <c r="O369" s="35" t="s">
        <v>557</v>
      </c>
      <c r="P369" s="35" t="s">
        <v>556</v>
      </c>
      <c r="Q369" s="35" t="s">
        <v>915</v>
      </c>
      <c r="R369" s="36" t="s">
        <v>556</v>
      </c>
      <c r="S369" s="35"/>
      <c r="T369" s="35"/>
      <c r="U369" s="35" t="s">
        <v>914</v>
      </c>
      <c r="V369" s="35"/>
      <c r="W369" s="35">
        <v>22</v>
      </c>
      <c r="X369" s="55">
        <v>3939797.4</v>
      </c>
      <c r="Y369" s="35">
        <v>517</v>
      </c>
      <c r="Z369" s="35">
        <v>3314</v>
      </c>
      <c r="AA369" s="53" t="s">
        <v>1594</v>
      </c>
      <c r="AB369" s="68">
        <v>5538280304</v>
      </c>
    </row>
    <row r="370" spans="1:28" ht="15.75" thickBot="1" x14ac:dyDescent="0.3">
      <c r="A370" s="60">
        <v>368</v>
      </c>
      <c r="B370" s="37" t="s">
        <v>252</v>
      </c>
      <c r="C370" s="42" t="s">
        <v>362</v>
      </c>
      <c r="D370" s="37" t="s">
        <v>252</v>
      </c>
      <c r="E370" s="30">
        <v>298</v>
      </c>
      <c r="F370" s="31">
        <v>47</v>
      </c>
      <c r="G370" s="34">
        <v>102</v>
      </c>
      <c r="H370" s="34">
        <v>22</v>
      </c>
      <c r="I370" s="31" t="s">
        <v>990</v>
      </c>
      <c r="J370" s="31">
        <v>168</v>
      </c>
      <c r="K370" s="35" t="s">
        <v>556</v>
      </c>
      <c r="L370" s="35">
        <v>4</v>
      </c>
      <c r="M370" s="59">
        <f t="shared" si="5"/>
        <v>4</v>
      </c>
      <c r="N370" s="35" t="s">
        <v>556</v>
      </c>
      <c r="O370" s="35" t="s">
        <v>557</v>
      </c>
      <c r="P370" s="35" t="s">
        <v>557</v>
      </c>
      <c r="Q370" s="35" t="s">
        <v>915</v>
      </c>
      <c r="R370" s="36" t="s">
        <v>556</v>
      </c>
      <c r="S370" s="35"/>
      <c r="T370" s="35"/>
      <c r="U370" s="35" t="s">
        <v>914</v>
      </c>
      <c r="V370" s="35"/>
      <c r="W370" s="35"/>
      <c r="X370" s="35"/>
      <c r="Y370" s="35"/>
      <c r="Z370" s="35"/>
      <c r="AA370" s="53" t="s">
        <v>1595</v>
      </c>
      <c r="AB370" s="68">
        <v>5367879756</v>
      </c>
    </row>
    <row r="371" spans="1:28" ht="15.75" thickBot="1" x14ac:dyDescent="0.3">
      <c r="A371" s="60">
        <v>369</v>
      </c>
      <c r="B371" s="37" t="s">
        <v>374</v>
      </c>
      <c r="C371" s="42" t="s">
        <v>362</v>
      </c>
      <c r="D371" s="37" t="s">
        <v>374</v>
      </c>
      <c r="E371" s="30">
        <v>316</v>
      </c>
      <c r="F371" s="31">
        <v>81</v>
      </c>
      <c r="G371" s="34">
        <v>91</v>
      </c>
      <c r="H371" s="34">
        <v>11</v>
      </c>
      <c r="I371" s="31" t="s">
        <v>990</v>
      </c>
      <c r="J371" s="31"/>
      <c r="K371" s="35" t="s">
        <v>556</v>
      </c>
      <c r="L371" s="35">
        <v>2</v>
      </c>
      <c r="M371" s="59">
        <f t="shared" si="5"/>
        <v>2</v>
      </c>
      <c r="N371" s="35" t="s">
        <v>556</v>
      </c>
      <c r="O371" s="35" t="s">
        <v>557</v>
      </c>
      <c r="P371" s="35" t="s">
        <v>556</v>
      </c>
      <c r="Q371" s="35" t="s">
        <v>915</v>
      </c>
      <c r="R371" s="36" t="s">
        <v>556</v>
      </c>
      <c r="S371" s="35"/>
      <c r="T371" s="35"/>
      <c r="U371" s="35" t="s">
        <v>914</v>
      </c>
      <c r="V371" s="35"/>
      <c r="W371" s="35">
        <v>34</v>
      </c>
      <c r="X371" s="55">
        <v>5381920</v>
      </c>
      <c r="Y371" s="35">
        <v>34</v>
      </c>
      <c r="Z371" s="35">
        <v>1084</v>
      </c>
      <c r="AA371" s="53" t="s">
        <v>1596</v>
      </c>
      <c r="AB371" s="68">
        <v>5303488291</v>
      </c>
    </row>
    <row r="372" spans="1:28" ht="15.75" thickBot="1" x14ac:dyDescent="0.3">
      <c r="A372" s="60">
        <v>370</v>
      </c>
      <c r="B372" s="37" t="s">
        <v>375</v>
      </c>
      <c r="C372" s="42" t="s">
        <v>362</v>
      </c>
      <c r="D372" s="37" t="s">
        <v>375</v>
      </c>
      <c r="E372" s="30">
        <v>250</v>
      </c>
      <c r="F372" s="31">
        <v>61</v>
      </c>
      <c r="G372" s="34">
        <v>84</v>
      </c>
      <c r="H372" s="34">
        <v>4</v>
      </c>
      <c r="I372" s="31" t="s">
        <v>990</v>
      </c>
      <c r="J372" s="31"/>
      <c r="K372" s="35" t="s">
        <v>556</v>
      </c>
      <c r="L372" s="35">
        <v>2</v>
      </c>
      <c r="M372" s="59">
        <f t="shared" si="5"/>
        <v>2</v>
      </c>
      <c r="N372" s="35" t="s">
        <v>557</v>
      </c>
      <c r="O372" s="35" t="s">
        <v>557</v>
      </c>
      <c r="P372" s="35" t="s">
        <v>557</v>
      </c>
      <c r="Q372" s="35" t="s">
        <v>915</v>
      </c>
      <c r="R372" s="36" t="s">
        <v>556</v>
      </c>
      <c r="S372" s="35"/>
      <c r="T372" s="35"/>
      <c r="U372" s="35" t="s">
        <v>914</v>
      </c>
      <c r="V372" s="35"/>
      <c r="W372" s="35">
        <v>34</v>
      </c>
      <c r="X372" s="55">
        <v>7376900</v>
      </c>
      <c r="Y372" s="35">
        <v>367</v>
      </c>
      <c r="Z372" s="35">
        <v>5974</v>
      </c>
      <c r="AA372" s="53" t="s">
        <v>1597</v>
      </c>
      <c r="AB372" s="68">
        <v>5363974384</v>
      </c>
    </row>
    <row r="373" spans="1:28" ht="15.75" thickBot="1" x14ac:dyDescent="0.3">
      <c r="A373" s="60">
        <v>371</v>
      </c>
      <c r="B373" s="37" t="s">
        <v>376</v>
      </c>
      <c r="C373" s="42" t="s">
        <v>362</v>
      </c>
      <c r="D373" s="37" t="s">
        <v>376</v>
      </c>
      <c r="E373" s="30">
        <v>234</v>
      </c>
      <c r="F373" s="31">
        <v>46</v>
      </c>
      <c r="G373" s="34">
        <v>96</v>
      </c>
      <c r="H373" s="34">
        <v>16</v>
      </c>
      <c r="I373" s="31" t="s">
        <v>991</v>
      </c>
      <c r="J373" s="31">
        <v>368</v>
      </c>
      <c r="K373" s="35" t="s">
        <v>556</v>
      </c>
      <c r="L373" s="35">
        <v>2</v>
      </c>
      <c r="M373" s="59">
        <f t="shared" si="5"/>
        <v>2</v>
      </c>
      <c r="N373" s="35" t="s">
        <v>556</v>
      </c>
      <c r="O373" s="35" t="s">
        <v>557</v>
      </c>
      <c r="P373" s="35" t="s">
        <v>557</v>
      </c>
      <c r="Q373" s="35" t="s">
        <v>915</v>
      </c>
      <c r="R373" s="36" t="s">
        <v>556</v>
      </c>
      <c r="S373" s="35"/>
      <c r="T373" s="35"/>
      <c r="U373" s="35" t="s">
        <v>914</v>
      </c>
      <c r="V373" s="35"/>
      <c r="W373" s="35"/>
      <c r="X373" s="35"/>
      <c r="Y373" s="35">
        <v>1149</v>
      </c>
      <c r="Z373" s="35">
        <v>64</v>
      </c>
      <c r="AA373" s="53" t="s">
        <v>1598</v>
      </c>
      <c r="AB373" s="68">
        <v>5344839494</v>
      </c>
    </row>
    <row r="374" spans="1:28" ht="15.75" thickBot="1" x14ac:dyDescent="0.3">
      <c r="A374" s="60">
        <v>372</v>
      </c>
      <c r="B374" s="37" t="s">
        <v>377</v>
      </c>
      <c r="C374" s="42" t="s">
        <v>362</v>
      </c>
      <c r="D374" s="37" t="s">
        <v>377</v>
      </c>
      <c r="E374" s="30">
        <v>473</v>
      </c>
      <c r="F374" s="31">
        <v>97</v>
      </c>
      <c r="G374" s="34">
        <v>88</v>
      </c>
      <c r="H374" s="34">
        <v>12</v>
      </c>
      <c r="I374" s="31" t="s">
        <v>990</v>
      </c>
      <c r="J374" s="31"/>
      <c r="K374" s="35" t="s">
        <v>556</v>
      </c>
      <c r="L374" s="35">
        <v>5</v>
      </c>
      <c r="M374" s="59">
        <f t="shared" si="5"/>
        <v>5</v>
      </c>
      <c r="N374" s="35" t="s">
        <v>556</v>
      </c>
      <c r="O374" s="35" t="s">
        <v>557</v>
      </c>
      <c r="P374" s="35" t="s">
        <v>557</v>
      </c>
      <c r="Q374" s="35" t="s">
        <v>915</v>
      </c>
      <c r="R374" s="36" t="s">
        <v>556</v>
      </c>
      <c r="S374" s="35"/>
      <c r="T374" s="35"/>
      <c r="U374" s="35" t="s">
        <v>914</v>
      </c>
      <c r="V374" s="35"/>
      <c r="W374" s="35">
        <v>6</v>
      </c>
      <c r="X374" s="55">
        <v>14081718.800000001</v>
      </c>
      <c r="Y374" s="35">
        <v>1024</v>
      </c>
      <c r="Z374" s="35">
        <v>2057</v>
      </c>
      <c r="AA374" s="53" t="s">
        <v>1599</v>
      </c>
      <c r="AB374" s="64">
        <v>5364262156</v>
      </c>
    </row>
    <row r="375" spans="1:28" ht="15.75" thickBot="1" x14ac:dyDescent="0.3">
      <c r="A375" s="60">
        <v>373</v>
      </c>
      <c r="B375" s="37" t="s">
        <v>378</v>
      </c>
      <c r="C375" s="42" t="s">
        <v>362</v>
      </c>
      <c r="D375" s="37" t="s">
        <v>378</v>
      </c>
      <c r="E375" s="30">
        <v>762</v>
      </c>
      <c r="F375" s="31">
        <v>114</v>
      </c>
      <c r="G375" s="34">
        <v>95</v>
      </c>
      <c r="H375" s="34">
        <v>15</v>
      </c>
      <c r="I375" s="31" t="s">
        <v>990</v>
      </c>
      <c r="J375" s="31"/>
      <c r="K375" s="35" t="s">
        <v>556</v>
      </c>
      <c r="L375" s="35">
        <v>8</v>
      </c>
      <c r="M375" s="59">
        <f t="shared" si="5"/>
        <v>8</v>
      </c>
      <c r="N375" s="35" t="s">
        <v>556</v>
      </c>
      <c r="O375" s="35" t="s">
        <v>556</v>
      </c>
      <c r="P375" s="35" t="s">
        <v>557</v>
      </c>
      <c r="Q375" s="35" t="s">
        <v>915</v>
      </c>
      <c r="R375" s="36" t="s">
        <v>556</v>
      </c>
      <c r="S375" s="35"/>
      <c r="T375" s="35"/>
      <c r="U375" s="35" t="s">
        <v>914</v>
      </c>
      <c r="V375" s="35"/>
      <c r="W375" s="35"/>
      <c r="X375" s="35"/>
      <c r="Y375" s="35">
        <v>1839</v>
      </c>
      <c r="Z375" s="35">
        <v>103</v>
      </c>
      <c r="AA375" s="53" t="s">
        <v>1600</v>
      </c>
      <c r="AB375" s="68" t="s">
        <v>1601</v>
      </c>
    </row>
    <row r="376" spans="1:28" ht="15.75" thickBot="1" x14ac:dyDescent="0.3">
      <c r="A376" s="60">
        <v>374</v>
      </c>
      <c r="B376" s="37" t="s">
        <v>379</v>
      </c>
      <c r="C376" s="42" t="s">
        <v>362</v>
      </c>
      <c r="D376" s="37" t="s">
        <v>379</v>
      </c>
      <c r="E376" s="30">
        <v>845</v>
      </c>
      <c r="F376" s="31">
        <v>153</v>
      </c>
      <c r="G376" s="34">
        <v>96</v>
      </c>
      <c r="H376" s="34">
        <v>16</v>
      </c>
      <c r="I376" s="31" t="s">
        <v>990</v>
      </c>
      <c r="J376" s="31">
        <v>160</v>
      </c>
      <c r="K376" s="35" t="s">
        <v>556</v>
      </c>
      <c r="L376" s="35">
        <v>10</v>
      </c>
      <c r="M376" s="59">
        <f t="shared" si="5"/>
        <v>10</v>
      </c>
      <c r="N376" s="35" t="s">
        <v>556</v>
      </c>
      <c r="O376" s="35" t="s">
        <v>557</v>
      </c>
      <c r="P376" s="35" t="s">
        <v>557</v>
      </c>
      <c r="Q376" s="35" t="s">
        <v>915</v>
      </c>
      <c r="R376" s="36" t="s">
        <v>556</v>
      </c>
      <c r="S376" s="35"/>
      <c r="T376" s="35"/>
      <c r="U376" s="35" t="s">
        <v>914</v>
      </c>
      <c r="V376" s="35"/>
      <c r="W376" s="35">
        <v>21</v>
      </c>
      <c r="X376" s="55">
        <v>1761700</v>
      </c>
      <c r="Y376" s="35">
        <v>273</v>
      </c>
      <c r="Z376" s="35">
        <v>774</v>
      </c>
      <c r="AA376" s="53" t="s">
        <v>1602</v>
      </c>
      <c r="AB376" s="68">
        <v>5325802973</v>
      </c>
    </row>
    <row r="377" spans="1:28" ht="15.75" thickBot="1" x14ac:dyDescent="0.3">
      <c r="A377" s="60">
        <v>375</v>
      </c>
      <c r="B377" s="37" t="s">
        <v>380</v>
      </c>
      <c r="C377" s="42" t="s">
        <v>362</v>
      </c>
      <c r="D377" s="37" t="s">
        <v>380</v>
      </c>
      <c r="E377" s="30">
        <v>373</v>
      </c>
      <c r="F377" s="31">
        <v>64</v>
      </c>
      <c r="G377" s="34">
        <v>72</v>
      </c>
      <c r="H377" s="34">
        <v>8</v>
      </c>
      <c r="I377" s="31" t="s">
        <v>990</v>
      </c>
      <c r="J377" s="31">
        <v>160</v>
      </c>
      <c r="K377" s="35" t="s">
        <v>556</v>
      </c>
      <c r="L377" s="35">
        <v>5</v>
      </c>
      <c r="M377" s="59">
        <f t="shared" si="5"/>
        <v>5</v>
      </c>
      <c r="N377" s="35" t="s">
        <v>556</v>
      </c>
      <c r="O377" s="35" t="s">
        <v>557</v>
      </c>
      <c r="P377" s="35" t="s">
        <v>557</v>
      </c>
      <c r="Q377" s="35" t="s">
        <v>915</v>
      </c>
      <c r="R377" s="36" t="s">
        <v>556</v>
      </c>
      <c r="S377" s="35"/>
      <c r="T377" s="35"/>
      <c r="U377" s="35" t="s">
        <v>914</v>
      </c>
      <c r="V377" s="35"/>
      <c r="W377" s="35"/>
      <c r="X377" s="35"/>
      <c r="Y377" s="35">
        <v>29</v>
      </c>
      <c r="Z377" s="35">
        <v>2004</v>
      </c>
      <c r="AA377" s="53" t="s">
        <v>1603</v>
      </c>
      <c r="AB377" s="64">
        <v>5425813678</v>
      </c>
    </row>
    <row r="378" spans="1:28" ht="15.75" thickBot="1" x14ac:dyDescent="0.3">
      <c r="A378" s="60">
        <v>376</v>
      </c>
      <c r="B378" s="37" t="s">
        <v>381</v>
      </c>
      <c r="C378" s="42" t="s">
        <v>362</v>
      </c>
      <c r="D378" s="37" t="s">
        <v>381</v>
      </c>
      <c r="E378" s="30">
        <v>348</v>
      </c>
      <c r="F378" s="31">
        <v>63</v>
      </c>
      <c r="G378" s="34">
        <v>99</v>
      </c>
      <c r="H378" s="34">
        <v>19</v>
      </c>
      <c r="I378" s="31" t="s">
        <v>991</v>
      </c>
      <c r="J378" s="31">
        <v>352</v>
      </c>
      <c r="K378" s="35" t="s">
        <v>556</v>
      </c>
      <c r="L378" s="35">
        <v>3</v>
      </c>
      <c r="M378" s="59">
        <f t="shared" si="5"/>
        <v>3</v>
      </c>
      <c r="N378" s="35" t="s">
        <v>556</v>
      </c>
      <c r="O378" s="35" t="s">
        <v>557</v>
      </c>
      <c r="P378" s="35" t="s">
        <v>556</v>
      </c>
      <c r="Q378" s="35" t="s">
        <v>915</v>
      </c>
      <c r="R378" s="36" t="s">
        <v>556</v>
      </c>
      <c r="S378" s="35"/>
      <c r="T378" s="35"/>
      <c r="U378" s="35" t="s">
        <v>914</v>
      </c>
      <c r="V378" s="35"/>
      <c r="W378" s="35">
        <v>1</v>
      </c>
      <c r="X378" s="55">
        <v>1629.9</v>
      </c>
      <c r="Y378" s="35">
        <v>80</v>
      </c>
      <c r="Z378" s="35">
        <v>40</v>
      </c>
      <c r="AA378" s="53" t="s">
        <v>1604</v>
      </c>
      <c r="AB378" s="64">
        <v>5309234016</v>
      </c>
    </row>
    <row r="379" spans="1:28" ht="15.75" thickBot="1" x14ac:dyDescent="0.3">
      <c r="A379" s="60">
        <v>377</v>
      </c>
      <c r="B379" s="37" t="s">
        <v>382</v>
      </c>
      <c r="C379" s="42" t="s">
        <v>362</v>
      </c>
      <c r="D379" s="37" t="s">
        <v>382</v>
      </c>
      <c r="E379" s="30">
        <v>518</v>
      </c>
      <c r="F379" s="31">
        <v>110</v>
      </c>
      <c r="G379" s="34">
        <v>86</v>
      </c>
      <c r="H379" s="34">
        <v>6</v>
      </c>
      <c r="I379" s="31" t="s">
        <v>991</v>
      </c>
      <c r="J379" s="31">
        <v>184</v>
      </c>
      <c r="K379" s="35" t="s">
        <v>556</v>
      </c>
      <c r="L379" s="35">
        <v>5</v>
      </c>
      <c r="M379" s="59">
        <f t="shared" si="5"/>
        <v>5</v>
      </c>
      <c r="N379" s="35" t="s">
        <v>556</v>
      </c>
      <c r="O379" s="35" t="s">
        <v>557</v>
      </c>
      <c r="P379" s="35" t="s">
        <v>556</v>
      </c>
      <c r="Q379" s="35" t="s">
        <v>915</v>
      </c>
      <c r="R379" s="36" t="s">
        <v>556</v>
      </c>
      <c r="S379" s="35"/>
      <c r="T379" s="35"/>
      <c r="U379" s="35" t="s">
        <v>914</v>
      </c>
      <c r="V379" s="35"/>
      <c r="W379" s="35">
        <v>11</v>
      </c>
      <c r="X379" s="55">
        <v>1522970</v>
      </c>
      <c r="Y379" s="35">
        <v>84</v>
      </c>
      <c r="Z379" s="35">
        <v>148</v>
      </c>
      <c r="AA379" s="53" t="s">
        <v>1605</v>
      </c>
      <c r="AB379" s="68">
        <v>5465778404</v>
      </c>
    </row>
    <row r="380" spans="1:28" ht="15.75" thickBot="1" x14ac:dyDescent="0.3">
      <c r="A380" s="60">
        <v>378</v>
      </c>
      <c r="B380" s="37" t="s">
        <v>383</v>
      </c>
      <c r="C380" s="42" t="s">
        <v>362</v>
      </c>
      <c r="D380" s="37" t="s">
        <v>383</v>
      </c>
      <c r="E380" s="30">
        <v>503</v>
      </c>
      <c r="F380" s="31">
        <v>88</v>
      </c>
      <c r="G380" s="34">
        <v>88</v>
      </c>
      <c r="H380" s="34">
        <v>8</v>
      </c>
      <c r="I380" s="31" t="s">
        <v>990</v>
      </c>
      <c r="J380" s="31"/>
      <c r="K380" s="35" t="s">
        <v>556</v>
      </c>
      <c r="L380" s="35">
        <v>5</v>
      </c>
      <c r="M380" s="59">
        <f t="shared" si="5"/>
        <v>5</v>
      </c>
      <c r="N380" s="35" t="s">
        <v>556</v>
      </c>
      <c r="O380" s="35" t="s">
        <v>557</v>
      </c>
      <c r="P380" s="35" t="s">
        <v>557</v>
      </c>
      <c r="Q380" s="35" t="s">
        <v>915</v>
      </c>
      <c r="R380" s="36" t="s">
        <v>556</v>
      </c>
      <c r="S380" s="35"/>
      <c r="T380" s="35"/>
      <c r="U380" s="35" t="s">
        <v>914</v>
      </c>
      <c r="V380" s="35"/>
      <c r="W380" s="35"/>
      <c r="X380" s="35"/>
      <c r="Y380" s="35"/>
      <c r="Z380" s="35"/>
      <c r="AA380" s="53" t="s">
        <v>1606</v>
      </c>
      <c r="AB380" s="68">
        <v>5327359309</v>
      </c>
    </row>
    <row r="381" spans="1:28" ht="15.75" thickBot="1" x14ac:dyDescent="0.3">
      <c r="A381" s="60">
        <v>379</v>
      </c>
      <c r="B381" s="37" t="s">
        <v>384</v>
      </c>
      <c r="C381" s="42" t="s">
        <v>362</v>
      </c>
      <c r="D381" s="37" t="s">
        <v>384</v>
      </c>
      <c r="E381" s="30">
        <v>1029</v>
      </c>
      <c r="F381" s="31">
        <v>207</v>
      </c>
      <c r="G381" s="34">
        <v>69</v>
      </c>
      <c r="H381" s="34">
        <v>11</v>
      </c>
      <c r="I381" s="31" t="s">
        <v>991</v>
      </c>
      <c r="J381" s="31"/>
      <c r="K381" s="35" t="s">
        <v>556</v>
      </c>
      <c r="L381" s="35">
        <v>9</v>
      </c>
      <c r="M381" s="59">
        <f t="shared" si="5"/>
        <v>9</v>
      </c>
      <c r="N381" s="35" t="s">
        <v>556</v>
      </c>
      <c r="O381" s="35" t="s">
        <v>557</v>
      </c>
      <c r="P381" s="35" t="s">
        <v>557</v>
      </c>
      <c r="Q381" s="35" t="s">
        <v>915</v>
      </c>
      <c r="R381" s="36" t="s">
        <v>556</v>
      </c>
      <c r="S381" s="35"/>
      <c r="T381" s="35"/>
      <c r="U381" s="35" t="s">
        <v>914</v>
      </c>
      <c r="V381" s="35"/>
      <c r="W381" s="35">
        <v>31</v>
      </c>
      <c r="X381" s="55">
        <v>7304700</v>
      </c>
      <c r="Y381" s="35">
        <v>1079</v>
      </c>
      <c r="Z381" s="35">
        <v>1061</v>
      </c>
      <c r="AA381" s="53" t="s">
        <v>1607</v>
      </c>
      <c r="AB381" s="68">
        <v>5354128714</v>
      </c>
    </row>
    <row r="382" spans="1:28" ht="15.75" thickBot="1" x14ac:dyDescent="0.3">
      <c r="A382" s="60">
        <v>380</v>
      </c>
      <c r="B382" s="37" t="s">
        <v>385</v>
      </c>
      <c r="C382" s="42" t="s">
        <v>362</v>
      </c>
      <c r="D382" s="37" t="s">
        <v>385</v>
      </c>
      <c r="E382" s="30">
        <v>387</v>
      </c>
      <c r="F382" s="31">
        <v>85</v>
      </c>
      <c r="G382" s="34">
        <v>83</v>
      </c>
      <c r="H382" s="34">
        <v>7</v>
      </c>
      <c r="I382" s="31" t="s">
        <v>990</v>
      </c>
      <c r="J382" s="31"/>
      <c r="K382" s="35" t="s">
        <v>556</v>
      </c>
      <c r="L382" s="35">
        <v>2</v>
      </c>
      <c r="M382" s="59">
        <f t="shared" si="5"/>
        <v>2</v>
      </c>
      <c r="N382" s="35" t="s">
        <v>556</v>
      </c>
      <c r="O382" s="35" t="s">
        <v>557</v>
      </c>
      <c r="P382" s="35" t="s">
        <v>556</v>
      </c>
      <c r="Q382" s="35" t="s">
        <v>915</v>
      </c>
      <c r="R382" s="36" t="s">
        <v>556</v>
      </c>
      <c r="S382" s="35"/>
      <c r="T382" s="35"/>
      <c r="U382" s="35" t="s">
        <v>914</v>
      </c>
      <c r="V382" s="35"/>
      <c r="W382" s="35">
        <v>33</v>
      </c>
      <c r="X382" s="55">
        <v>2504640</v>
      </c>
      <c r="Y382" s="35">
        <v>55</v>
      </c>
      <c r="Z382" s="35">
        <v>1203</v>
      </c>
      <c r="AA382" s="53" t="s">
        <v>1608</v>
      </c>
      <c r="AB382" s="68">
        <v>5387068394</v>
      </c>
    </row>
    <row r="383" spans="1:28" ht="15.75" thickBot="1" x14ac:dyDescent="0.3">
      <c r="A383" s="60">
        <v>381</v>
      </c>
      <c r="B383" s="37" t="s">
        <v>386</v>
      </c>
      <c r="C383" s="42" t="s">
        <v>362</v>
      </c>
      <c r="D383" s="37" t="s">
        <v>386</v>
      </c>
      <c r="E383" s="30">
        <v>793</v>
      </c>
      <c r="F383" s="31">
        <v>215</v>
      </c>
      <c r="G383" s="34">
        <v>92</v>
      </c>
      <c r="H383" s="34">
        <v>12</v>
      </c>
      <c r="I383" s="31" t="s">
        <v>990</v>
      </c>
      <c r="J383" s="31">
        <v>352</v>
      </c>
      <c r="K383" s="35" t="s">
        <v>556</v>
      </c>
      <c r="L383" s="35">
        <v>9</v>
      </c>
      <c r="M383" s="59">
        <f t="shared" si="5"/>
        <v>9</v>
      </c>
      <c r="N383" s="35" t="s">
        <v>556</v>
      </c>
      <c r="O383" s="35" t="s">
        <v>556</v>
      </c>
      <c r="P383" s="35" t="s">
        <v>556</v>
      </c>
      <c r="Q383" s="35" t="s">
        <v>915</v>
      </c>
      <c r="R383" s="36" t="s">
        <v>556</v>
      </c>
      <c r="S383" s="35"/>
      <c r="T383" s="35"/>
      <c r="U383" s="35" t="s">
        <v>914</v>
      </c>
      <c r="V383" s="35"/>
      <c r="W383" s="35">
        <v>45</v>
      </c>
      <c r="X383" s="55">
        <v>15316390</v>
      </c>
      <c r="Y383" s="35">
        <v>357</v>
      </c>
      <c r="Z383" s="35">
        <v>4301</v>
      </c>
      <c r="AA383" s="53" t="s">
        <v>1609</v>
      </c>
      <c r="AB383" s="68">
        <v>5323659842</v>
      </c>
    </row>
    <row r="384" spans="1:28" ht="15.75" thickBot="1" x14ac:dyDescent="0.3">
      <c r="A384" s="60">
        <v>382</v>
      </c>
      <c r="B384" s="37" t="s">
        <v>249</v>
      </c>
      <c r="C384" s="42" t="s">
        <v>362</v>
      </c>
      <c r="D384" s="37" t="s">
        <v>249</v>
      </c>
      <c r="E384" s="30">
        <v>624</v>
      </c>
      <c r="F384" s="31">
        <v>109</v>
      </c>
      <c r="G384" s="34">
        <v>99</v>
      </c>
      <c r="H384" s="34">
        <v>19</v>
      </c>
      <c r="I384" s="31" t="s">
        <v>990</v>
      </c>
      <c r="J384" s="31">
        <v>80</v>
      </c>
      <c r="K384" s="35" t="s">
        <v>556</v>
      </c>
      <c r="L384" s="35">
        <v>8</v>
      </c>
      <c r="M384" s="59">
        <f t="shared" si="5"/>
        <v>8</v>
      </c>
      <c r="N384" s="35" t="s">
        <v>556</v>
      </c>
      <c r="O384" s="35" t="s">
        <v>557</v>
      </c>
      <c r="P384" s="35" t="s">
        <v>556</v>
      </c>
      <c r="Q384" s="35" t="s">
        <v>915</v>
      </c>
      <c r="R384" s="36" t="s">
        <v>556</v>
      </c>
      <c r="S384" s="35"/>
      <c r="T384" s="35"/>
      <c r="U384" s="35" t="s">
        <v>914</v>
      </c>
      <c r="V384" s="35"/>
      <c r="W384" s="35">
        <v>2</v>
      </c>
      <c r="X384" s="55">
        <v>791370.47</v>
      </c>
      <c r="Y384" s="35">
        <v>204</v>
      </c>
      <c r="Z384" s="35">
        <v>846</v>
      </c>
      <c r="AA384" s="53" t="s">
        <v>1610</v>
      </c>
      <c r="AB384" s="68">
        <v>5386114890</v>
      </c>
    </row>
    <row r="385" spans="1:28" ht="15.75" thickBot="1" x14ac:dyDescent="0.3">
      <c r="A385" s="60">
        <v>383</v>
      </c>
      <c r="B385" s="37" t="s">
        <v>387</v>
      </c>
      <c r="C385" s="42" t="s">
        <v>362</v>
      </c>
      <c r="D385" s="37" t="s">
        <v>387</v>
      </c>
      <c r="E385" s="30">
        <v>224</v>
      </c>
      <c r="F385" s="31">
        <v>43</v>
      </c>
      <c r="G385" s="34">
        <v>84</v>
      </c>
      <c r="H385" s="34">
        <v>6</v>
      </c>
      <c r="I385" s="31" t="s">
        <v>990</v>
      </c>
      <c r="J385" s="31"/>
      <c r="K385" s="35" t="s">
        <v>556</v>
      </c>
      <c r="L385" s="35">
        <v>3</v>
      </c>
      <c r="M385" s="59">
        <f t="shared" si="5"/>
        <v>3</v>
      </c>
      <c r="N385" s="35" t="s">
        <v>556</v>
      </c>
      <c r="O385" s="35" t="s">
        <v>557</v>
      </c>
      <c r="P385" s="35" t="s">
        <v>556</v>
      </c>
      <c r="Q385" s="35" t="s">
        <v>915</v>
      </c>
      <c r="R385" s="36" t="s">
        <v>556</v>
      </c>
      <c r="S385" s="35"/>
      <c r="T385" s="35"/>
      <c r="U385" s="35" t="s">
        <v>914</v>
      </c>
      <c r="V385" s="35"/>
      <c r="W385" s="35">
        <v>12</v>
      </c>
      <c r="X385" s="55">
        <v>1771580</v>
      </c>
      <c r="Y385" s="35">
        <v>376</v>
      </c>
      <c r="Z385" s="35">
        <v>1434</v>
      </c>
      <c r="AA385" s="53" t="s">
        <v>1611</v>
      </c>
      <c r="AB385" s="68">
        <v>5424193370</v>
      </c>
    </row>
    <row r="386" spans="1:28" ht="15.75" thickBot="1" x14ac:dyDescent="0.3">
      <c r="A386" s="60">
        <v>384</v>
      </c>
      <c r="B386" s="37" t="s">
        <v>388</v>
      </c>
      <c r="C386" s="42" t="s">
        <v>362</v>
      </c>
      <c r="D386" s="37" t="s">
        <v>388</v>
      </c>
      <c r="E386" s="30">
        <v>525</v>
      </c>
      <c r="F386" s="31">
        <v>95</v>
      </c>
      <c r="G386" s="34">
        <v>96</v>
      </c>
      <c r="H386" s="34">
        <v>16</v>
      </c>
      <c r="I386" s="31" t="s">
        <v>991</v>
      </c>
      <c r="J386" s="31"/>
      <c r="K386" s="35" t="s">
        <v>556</v>
      </c>
      <c r="L386" s="35">
        <v>5</v>
      </c>
      <c r="M386" s="59">
        <f t="shared" si="5"/>
        <v>5</v>
      </c>
      <c r="N386" s="35" t="s">
        <v>556</v>
      </c>
      <c r="O386" s="35" t="s">
        <v>557</v>
      </c>
      <c r="P386" s="35" t="s">
        <v>557</v>
      </c>
      <c r="Q386" s="35" t="s">
        <v>915</v>
      </c>
      <c r="R386" s="36" t="s">
        <v>556</v>
      </c>
      <c r="S386" s="35"/>
      <c r="T386" s="35"/>
      <c r="U386" s="35" t="s">
        <v>914</v>
      </c>
      <c r="V386" s="35"/>
      <c r="W386" s="35">
        <v>31</v>
      </c>
      <c r="X386" s="55">
        <v>3944000</v>
      </c>
      <c r="Y386" s="35">
        <v>217</v>
      </c>
      <c r="Z386" s="35">
        <v>1073</v>
      </c>
      <c r="AA386" s="53" t="s">
        <v>1612</v>
      </c>
      <c r="AB386" s="68">
        <v>5346574365</v>
      </c>
    </row>
    <row r="387" spans="1:28" ht="15.75" thickBot="1" x14ac:dyDescent="0.3">
      <c r="A387" s="60">
        <v>385</v>
      </c>
      <c r="B387" s="37" t="s">
        <v>389</v>
      </c>
      <c r="C387" s="42" t="s">
        <v>362</v>
      </c>
      <c r="D387" s="37" t="s">
        <v>389</v>
      </c>
      <c r="E387" s="30">
        <v>265</v>
      </c>
      <c r="F387" s="31">
        <v>62</v>
      </c>
      <c r="G387" s="34">
        <v>90</v>
      </c>
      <c r="H387" s="34">
        <v>10</v>
      </c>
      <c r="I387" s="31" t="s">
        <v>990</v>
      </c>
      <c r="J387" s="31"/>
      <c r="K387" s="35" t="s">
        <v>556</v>
      </c>
      <c r="L387" s="35">
        <v>1</v>
      </c>
      <c r="M387" s="59">
        <f t="shared" si="5"/>
        <v>1</v>
      </c>
      <c r="N387" s="35" t="s">
        <v>556</v>
      </c>
      <c r="O387" s="35" t="s">
        <v>557</v>
      </c>
      <c r="P387" s="35" t="s">
        <v>556</v>
      </c>
      <c r="Q387" s="35" t="s">
        <v>915</v>
      </c>
      <c r="R387" s="36" t="s">
        <v>556</v>
      </c>
      <c r="S387" s="35"/>
      <c r="T387" s="35"/>
      <c r="U387" s="35" t="s">
        <v>914</v>
      </c>
      <c r="V387" s="35"/>
      <c r="W387" s="35">
        <v>33</v>
      </c>
      <c r="X387" s="55">
        <v>6298100</v>
      </c>
      <c r="Y387" s="35">
        <v>18</v>
      </c>
      <c r="Z387" s="35">
        <v>889</v>
      </c>
      <c r="AA387" s="53" t="s">
        <v>1613</v>
      </c>
      <c r="AB387" s="68">
        <v>5321610694</v>
      </c>
    </row>
    <row r="388" spans="1:28" ht="15.75" thickBot="1" x14ac:dyDescent="0.3">
      <c r="A388" s="60">
        <v>386</v>
      </c>
      <c r="B388" s="37" t="s">
        <v>390</v>
      </c>
      <c r="C388" s="42" t="s">
        <v>362</v>
      </c>
      <c r="D388" s="37" t="s">
        <v>390</v>
      </c>
      <c r="E388" s="30">
        <v>1597</v>
      </c>
      <c r="F388" s="31">
        <v>321</v>
      </c>
      <c r="G388" s="34">
        <v>92</v>
      </c>
      <c r="H388" s="34">
        <v>12</v>
      </c>
      <c r="I388" s="31" t="s">
        <v>991</v>
      </c>
      <c r="J388" s="31"/>
      <c r="K388" s="35" t="s">
        <v>556</v>
      </c>
      <c r="L388" s="35">
        <v>29</v>
      </c>
      <c r="M388" s="59">
        <f t="shared" ref="M388:M451" si="6">SUM(K388:L388)</f>
        <v>29</v>
      </c>
      <c r="N388" s="35" t="s">
        <v>556</v>
      </c>
      <c r="O388" s="35" t="s">
        <v>556</v>
      </c>
      <c r="P388" s="35" t="s">
        <v>556</v>
      </c>
      <c r="Q388" s="35" t="s">
        <v>915</v>
      </c>
      <c r="R388" s="36" t="s">
        <v>556</v>
      </c>
      <c r="S388" s="35"/>
      <c r="T388" s="35"/>
      <c r="U388" s="35" t="s">
        <v>914</v>
      </c>
      <c r="V388" s="35"/>
      <c r="W388" s="35"/>
      <c r="X388" s="35"/>
      <c r="Y388" s="35">
        <v>581</v>
      </c>
      <c r="Z388" s="35">
        <v>1760</v>
      </c>
      <c r="AA388" s="53" t="s">
        <v>1614</v>
      </c>
      <c r="AB388" s="64">
        <v>5377624307</v>
      </c>
    </row>
    <row r="389" spans="1:28" ht="15.75" thickBot="1" x14ac:dyDescent="0.3">
      <c r="A389" s="60">
        <v>387</v>
      </c>
      <c r="B389" s="37" t="s">
        <v>391</v>
      </c>
      <c r="C389" s="42" t="s">
        <v>362</v>
      </c>
      <c r="D389" s="37" t="s">
        <v>391</v>
      </c>
      <c r="E389" s="30">
        <v>2046</v>
      </c>
      <c r="F389" s="31">
        <v>383</v>
      </c>
      <c r="G389" s="34">
        <v>88</v>
      </c>
      <c r="H389" s="34">
        <v>8</v>
      </c>
      <c r="I389" s="31" t="s">
        <v>990</v>
      </c>
      <c r="J389" s="31"/>
      <c r="K389" s="35" t="s">
        <v>556</v>
      </c>
      <c r="L389" s="35">
        <v>20</v>
      </c>
      <c r="M389" s="59">
        <f t="shared" si="6"/>
        <v>20</v>
      </c>
      <c r="N389" s="35" t="s">
        <v>556</v>
      </c>
      <c r="O389" s="35" t="s">
        <v>556</v>
      </c>
      <c r="P389" s="35" t="s">
        <v>556</v>
      </c>
      <c r="Q389" s="35" t="s">
        <v>915</v>
      </c>
      <c r="R389" s="36" t="s">
        <v>556</v>
      </c>
      <c r="S389" s="35"/>
      <c r="T389" s="35" t="s">
        <v>556</v>
      </c>
      <c r="U389" s="35" t="s">
        <v>556</v>
      </c>
      <c r="V389" s="35"/>
      <c r="W389" s="35">
        <v>15</v>
      </c>
      <c r="X389" s="55">
        <v>9829916.8800000008</v>
      </c>
      <c r="Y389" s="35">
        <v>450</v>
      </c>
      <c r="Z389" s="35">
        <v>6837</v>
      </c>
      <c r="AA389" s="53" t="s">
        <v>1615</v>
      </c>
      <c r="AB389" s="68">
        <v>5372776309</v>
      </c>
    </row>
    <row r="390" spans="1:28" ht="15.75" thickBot="1" x14ac:dyDescent="0.3">
      <c r="A390" s="60">
        <v>388</v>
      </c>
      <c r="B390" s="37" t="s">
        <v>392</v>
      </c>
      <c r="C390" s="42" t="s">
        <v>362</v>
      </c>
      <c r="D390" s="37" t="s">
        <v>392</v>
      </c>
      <c r="E390" s="30">
        <v>591</v>
      </c>
      <c r="F390" s="31">
        <v>94</v>
      </c>
      <c r="G390" s="34">
        <v>101</v>
      </c>
      <c r="H390" s="34">
        <v>21</v>
      </c>
      <c r="I390" s="31" t="s">
        <v>991</v>
      </c>
      <c r="J390" s="31">
        <v>184</v>
      </c>
      <c r="K390" s="35" t="s">
        <v>556</v>
      </c>
      <c r="L390" s="35">
        <v>2</v>
      </c>
      <c r="M390" s="59">
        <f t="shared" si="6"/>
        <v>2</v>
      </c>
      <c r="N390" s="35" t="s">
        <v>556</v>
      </c>
      <c r="O390" s="35" t="s">
        <v>557</v>
      </c>
      <c r="P390" s="35" t="s">
        <v>556</v>
      </c>
      <c r="Q390" s="35" t="s">
        <v>915</v>
      </c>
      <c r="R390" s="36" t="s">
        <v>556</v>
      </c>
      <c r="S390" s="35"/>
      <c r="T390" s="35"/>
      <c r="U390" s="35" t="s">
        <v>914</v>
      </c>
      <c r="V390" s="35"/>
      <c r="W390" s="35">
        <v>37</v>
      </c>
      <c r="X390" s="55">
        <v>2986550</v>
      </c>
      <c r="Y390" s="35">
        <v>176</v>
      </c>
      <c r="Z390" s="35">
        <v>780</v>
      </c>
      <c r="AA390" s="53" t="s">
        <v>1616</v>
      </c>
      <c r="AB390" s="68">
        <v>5303013411</v>
      </c>
    </row>
    <row r="391" spans="1:28" ht="15.75" thickBot="1" x14ac:dyDescent="0.3">
      <c r="A391" s="60">
        <v>389</v>
      </c>
      <c r="B391" s="37" t="s">
        <v>393</v>
      </c>
      <c r="C391" s="42" t="s">
        <v>362</v>
      </c>
      <c r="D391" s="37" t="s">
        <v>393</v>
      </c>
      <c r="E391" s="30">
        <v>603</v>
      </c>
      <c r="F391" s="31">
        <v>131</v>
      </c>
      <c r="G391" s="34">
        <v>96</v>
      </c>
      <c r="H391" s="34">
        <v>16</v>
      </c>
      <c r="I391" s="31" t="s">
        <v>990</v>
      </c>
      <c r="J391" s="31"/>
      <c r="K391" s="35" t="s">
        <v>556</v>
      </c>
      <c r="L391" s="35">
        <v>4</v>
      </c>
      <c r="M391" s="59">
        <f t="shared" si="6"/>
        <v>4</v>
      </c>
      <c r="N391" s="35" t="s">
        <v>556</v>
      </c>
      <c r="O391" s="35" t="s">
        <v>557</v>
      </c>
      <c r="P391" s="35" t="s">
        <v>557</v>
      </c>
      <c r="Q391" s="35" t="s">
        <v>915</v>
      </c>
      <c r="R391" s="36" t="s">
        <v>556</v>
      </c>
      <c r="S391" s="35"/>
      <c r="T391" s="35"/>
      <c r="U391" s="35" t="s">
        <v>914</v>
      </c>
      <c r="V391" s="35"/>
      <c r="W391" s="35">
        <v>25</v>
      </c>
      <c r="X391" s="55">
        <v>18206043.84</v>
      </c>
      <c r="Y391" s="35">
        <v>476</v>
      </c>
      <c r="Z391" s="35">
        <v>2638</v>
      </c>
      <c r="AA391" s="53" t="s">
        <v>1617</v>
      </c>
      <c r="AB391" s="68">
        <v>5330532243</v>
      </c>
    </row>
    <row r="392" spans="1:28" ht="15.75" thickBot="1" x14ac:dyDescent="0.3">
      <c r="A392" s="60">
        <v>390</v>
      </c>
      <c r="B392" s="37" t="s">
        <v>394</v>
      </c>
      <c r="C392" s="42" t="s">
        <v>362</v>
      </c>
      <c r="D392" s="37" t="s">
        <v>394</v>
      </c>
      <c r="E392" s="30">
        <v>42</v>
      </c>
      <c r="F392" s="31">
        <v>10</v>
      </c>
      <c r="G392" s="34">
        <v>88</v>
      </c>
      <c r="H392" s="34">
        <v>8</v>
      </c>
      <c r="I392" s="31" t="s">
        <v>990</v>
      </c>
      <c r="J392" s="31">
        <v>504</v>
      </c>
      <c r="K392" s="35" t="s">
        <v>556</v>
      </c>
      <c r="L392" s="35"/>
      <c r="M392" s="59">
        <f t="shared" si="6"/>
        <v>0</v>
      </c>
      <c r="N392" s="35" t="s">
        <v>556</v>
      </c>
      <c r="O392" s="35" t="s">
        <v>557</v>
      </c>
      <c r="P392" s="35" t="s">
        <v>556</v>
      </c>
      <c r="Q392" s="35" t="s">
        <v>915</v>
      </c>
      <c r="R392" s="36" t="s">
        <v>556</v>
      </c>
      <c r="S392" s="35"/>
      <c r="T392" s="35"/>
      <c r="U392" s="35" t="s">
        <v>914</v>
      </c>
      <c r="V392" s="35"/>
      <c r="W392" s="35">
        <v>19</v>
      </c>
      <c r="X392" s="55">
        <v>3704885</v>
      </c>
      <c r="Y392" s="35">
        <v>223</v>
      </c>
      <c r="Z392" s="35">
        <v>2551</v>
      </c>
      <c r="AA392" s="53" t="s">
        <v>1618</v>
      </c>
      <c r="AB392" s="68">
        <v>5426162474</v>
      </c>
    </row>
    <row r="393" spans="1:28" ht="15.75" thickBot="1" x14ac:dyDescent="0.3">
      <c r="A393" s="60">
        <v>391</v>
      </c>
      <c r="B393" s="37" t="s">
        <v>395</v>
      </c>
      <c r="C393" s="42" t="s">
        <v>362</v>
      </c>
      <c r="D393" s="37" t="s">
        <v>395</v>
      </c>
      <c r="E393" s="30">
        <v>386</v>
      </c>
      <c r="F393" s="31">
        <v>88</v>
      </c>
      <c r="G393" s="34">
        <v>70</v>
      </c>
      <c r="H393" s="34">
        <v>10</v>
      </c>
      <c r="I393" s="31" t="s">
        <v>991</v>
      </c>
      <c r="J393" s="31"/>
      <c r="K393" s="35" t="s">
        <v>556</v>
      </c>
      <c r="L393" s="35">
        <v>11</v>
      </c>
      <c r="M393" s="59">
        <f t="shared" si="6"/>
        <v>11</v>
      </c>
      <c r="N393" s="35" t="s">
        <v>556</v>
      </c>
      <c r="O393" s="35" t="s">
        <v>556</v>
      </c>
      <c r="P393" s="35" t="s">
        <v>556</v>
      </c>
      <c r="Q393" s="35" t="s">
        <v>915</v>
      </c>
      <c r="R393" s="36" t="s">
        <v>556</v>
      </c>
      <c r="S393" s="35"/>
      <c r="T393" s="35"/>
      <c r="U393" s="35" t="s">
        <v>914</v>
      </c>
      <c r="V393" s="35"/>
      <c r="W393" s="35">
        <v>8</v>
      </c>
      <c r="X393" s="55">
        <v>3154200</v>
      </c>
      <c r="Y393" s="35">
        <v>80</v>
      </c>
      <c r="Z393" s="35">
        <v>1066</v>
      </c>
      <c r="AA393" s="53" t="s">
        <v>1619</v>
      </c>
      <c r="AB393" s="68">
        <v>5369876619</v>
      </c>
    </row>
    <row r="394" spans="1:28" ht="15.75" thickBot="1" x14ac:dyDescent="0.3">
      <c r="A394" s="60">
        <v>392</v>
      </c>
      <c r="B394" s="37" t="s">
        <v>396</v>
      </c>
      <c r="C394" s="42" t="s">
        <v>362</v>
      </c>
      <c r="D394" s="37" t="s">
        <v>396</v>
      </c>
      <c r="E394" s="30">
        <v>108</v>
      </c>
      <c r="F394" s="31">
        <v>32</v>
      </c>
      <c r="G394" s="34">
        <v>97</v>
      </c>
      <c r="H394" s="34">
        <v>17</v>
      </c>
      <c r="I394" s="31" t="s">
        <v>991</v>
      </c>
      <c r="J394" s="31">
        <v>176</v>
      </c>
      <c r="K394" s="35" t="s">
        <v>556</v>
      </c>
      <c r="L394" s="35">
        <v>1</v>
      </c>
      <c r="M394" s="59">
        <f t="shared" si="6"/>
        <v>1</v>
      </c>
      <c r="N394" s="35" t="s">
        <v>556</v>
      </c>
      <c r="O394" s="35" t="s">
        <v>557</v>
      </c>
      <c r="P394" s="35" t="s">
        <v>556</v>
      </c>
      <c r="Q394" s="35" t="s">
        <v>915</v>
      </c>
      <c r="R394" s="36" t="s">
        <v>556</v>
      </c>
      <c r="S394" s="35"/>
      <c r="T394" s="35"/>
      <c r="U394" s="35" t="s">
        <v>914</v>
      </c>
      <c r="V394" s="35"/>
      <c r="W394" s="35"/>
      <c r="X394" s="35"/>
      <c r="Y394" s="35">
        <v>387</v>
      </c>
      <c r="Z394" s="35"/>
      <c r="AA394" s="53" t="s">
        <v>1620</v>
      </c>
      <c r="AB394" s="68">
        <v>5362580603</v>
      </c>
    </row>
    <row r="395" spans="1:28" ht="15.75" thickBot="1" x14ac:dyDescent="0.3">
      <c r="A395" s="60">
        <v>393</v>
      </c>
      <c r="B395" s="37" t="s">
        <v>56</v>
      </c>
      <c r="C395" s="42" t="s">
        <v>362</v>
      </c>
      <c r="D395" s="37" t="s">
        <v>56</v>
      </c>
      <c r="E395" s="30">
        <v>64</v>
      </c>
      <c r="F395" s="31">
        <v>19</v>
      </c>
      <c r="G395" s="34">
        <v>85</v>
      </c>
      <c r="H395" s="34">
        <v>5</v>
      </c>
      <c r="I395" s="31" t="s">
        <v>991</v>
      </c>
      <c r="J395" s="31"/>
      <c r="K395" s="35" t="s">
        <v>557</v>
      </c>
      <c r="L395" s="35"/>
      <c r="M395" s="59">
        <f t="shared" si="6"/>
        <v>0</v>
      </c>
      <c r="N395" s="35" t="s">
        <v>556</v>
      </c>
      <c r="O395" s="35" t="s">
        <v>557</v>
      </c>
      <c r="P395" s="35" t="s">
        <v>556</v>
      </c>
      <c r="Q395" s="35" t="s">
        <v>915</v>
      </c>
      <c r="R395" s="36" t="s">
        <v>556</v>
      </c>
      <c r="S395" s="35"/>
      <c r="T395" s="35"/>
      <c r="U395" s="35" t="s">
        <v>914</v>
      </c>
      <c r="V395" s="35"/>
      <c r="W395" s="35">
        <v>3</v>
      </c>
      <c r="X395" s="55">
        <v>7267345.4800000004</v>
      </c>
      <c r="Y395" s="35">
        <v>119</v>
      </c>
      <c r="Z395" s="35">
        <v>193</v>
      </c>
      <c r="AA395" s="53" t="s">
        <v>1621</v>
      </c>
      <c r="AB395" s="64" t="s">
        <v>1622</v>
      </c>
    </row>
    <row r="396" spans="1:28" ht="15.75" thickBot="1" x14ac:dyDescent="0.3">
      <c r="A396" s="60">
        <v>394</v>
      </c>
      <c r="B396" s="37" t="s">
        <v>397</v>
      </c>
      <c r="C396" s="42" t="s">
        <v>362</v>
      </c>
      <c r="D396" s="37" t="s">
        <v>397</v>
      </c>
      <c r="E396" s="30">
        <v>174</v>
      </c>
      <c r="F396" s="31">
        <v>40</v>
      </c>
      <c r="G396" s="34">
        <v>89</v>
      </c>
      <c r="H396" s="34">
        <v>9</v>
      </c>
      <c r="I396" s="31" t="s">
        <v>991</v>
      </c>
      <c r="J396" s="31"/>
      <c r="K396" s="35" t="s">
        <v>556</v>
      </c>
      <c r="L396" s="35"/>
      <c r="M396" s="59">
        <f t="shared" si="6"/>
        <v>0</v>
      </c>
      <c r="N396" s="35" t="s">
        <v>556</v>
      </c>
      <c r="O396" s="35" t="s">
        <v>557</v>
      </c>
      <c r="P396" s="35" t="s">
        <v>556</v>
      </c>
      <c r="Q396" s="35" t="s">
        <v>915</v>
      </c>
      <c r="R396" s="36" t="s">
        <v>556</v>
      </c>
      <c r="S396" s="35"/>
      <c r="T396" s="35"/>
      <c r="U396" s="35" t="s">
        <v>914</v>
      </c>
      <c r="V396" s="35"/>
      <c r="W396" s="35"/>
      <c r="X396" s="35"/>
      <c r="Y396" s="35">
        <v>52</v>
      </c>
      <c r="Z396" s="35">
        <v>642</v>
      </c>
      <c r="AA396" s="53" t="s">
        <v>1623</v>
      </c>
      <c r="AB396" s="68">
        <v>5363456129</v>
      </c>
    </row>
    <row r="397" spans="1:28" ht="15.75" thickBot="1" x14ac:dyDescent="0.3">
      <c r="A397" s="60">
        <v>395</v>
      </c>
      <c r="B397" s="37" t="s">
        <v>398</v>
      </c>
      <c r="C397" s="42" t="s">
        <v>362</v>
      </c>
      <c r="D397" s="37" t="s">
        <v>398</v>
      </c>
      <c r="E397" s="30">
        <v>1432</v>
      </c>
      <c r="F397" s="31">
        <v>200</v>
      </c>
      <c r="G397" s="34">
        <v>92</v>
      </c>
      <c r="H397" s="34">
        <v>12</v>
      </c>
      <c r="I397" s="31" t="s">
        <v>990</v>
      </c>
      <c r="J397" s="31"/>
      <c r="K397" s="35" t="s">
        <v>556</v>
      </c>
      <c r="L397" s="35">
        <v>15</v>
      </c>
      <c r="M397" s="59">
        <f t="shared" si="6"/>
        <v>15</v>
      </c>
      <c r="N397" s="35" t="s">
        <v>556</v>
      </c>
      <c r="O397" s="35" t="s">
        <v>557</v>
      </c>
      <c r="P397" s="35" t="s">
        <v>556</v>
      </c>
      <c r="Q397" s="35" t="s">
        <v>915</v>
      </c>
      <c r="R397" s="36" t="s">
        <v>556</v>
      </c>
      <c r="S397" s="35"/>
      <c r="T397" s="35"/>
      <c r="U397" s="35" t="s">
        <v>914</v>
      </c>
      <c r="V397" s="35"/>
      <c r="W397" s="35">
        <v>32</v>
      </c>
      <c r="X397" s="55">
        <v>17989511.719999999</v>
      </c>
      <c r="Y397" s="35">
        <v>514</v>
      </c>
      <c r="Z397" s="35">
        <v>1872</v>
      </c>
      <c r="AA397" s="53" t="s">
        <v>1624</v>
      </c>
      <c r="AB397" s="64" t="s">
        <v>1625</v>
      </c>
    </row>
    <row r="398" spans="1:28" ht="15.75" thickBot="1" x14ac:dyDescent="0.3">
      <c r="A398" s="60">
        <v>396</v>
      </c>
      <c r="B398" s="37" t="s">
        <v>399</v>
      </c>
      <c r="C398" s="42" t="s">
        <v>362</v>
      </c>
      <c r="D398" s="37" t="s">
        <v>399</v>
      </c>
      <c r="E398" s="30">
        <v>56</v>
      </c>
      <c r="F398" s="31">
        <v>16</v>
      </c>
      <c r="G398" s="34">
        <v>101</v>
      </c>
      <c r="H398" s="34">
        <v>21</v>
      </c>
      <c r="I398" s="31" t="s">
        <v>991</v>
      </c>
      <c r="J398" s="31"/>
      <c r="K398" s="35" t="s">
        <v>556</v>
      </c>
      <c r="L398" s="35"/>
      <c r="M398" s="59">
        <f t="shared" si="6"/>
        <v>0</v>
      </c>
      <c r="N398" s="35" t="s">
        <v>556</v>
      </c>
      <c r="O398" s="35" t="s">
        <v>557</v>
      </c>
      <c r="P398" s="35" t="s">
        <v>557</v>
      </c>
      <c r="Q398" s="35" t="s">
        <v>915</v>
      </c>
      <c r="R398" s="36" t="s">
        <v>556</v>
      </c>
      <c r="S398" s="35"/>
      <c r="T398" s="35"/>
      <c r="U398" s="35" t="s">
        <v>914</v>
      </c>
      <c r="V398" s="35"/>
      <c r="W398" s="35">
        <v>15</v>
      </c>
      <c r="X398" s="55">
        <v>2104005.65</v>
      </c>
      <c r="Y398" s="35"/>
      <c r="Z398" s="35">
        <v>663</v>
      </c>
      <c r="AA398" s="53" t="s">
        <v>1626</v>
      </c>
      <c r="AB398" s="68" t="s">
        <v>1627</v>
      </c>
    </row>
    <row r="399" spans="1:28" ht="15.75" thickBot="1" x14ac:dyDescent="0.3">
      <c r="A399" s="60">
        <v>397</v>
      </c>
      <c r="B399" s="37" t="s">
        <v>400</v>
      </c>
      <c r="C399" s="42" t="s">
        <v>362</v>
      </c>
      <c r="D399" s="37" t="s">
        <v>400</v>
      </c>
      <c r="E399" s="30">
        <v>1461</v>
      </c>
      <c r="F399" s="31">
        <v>275</v>
      </c>
      <c r="G399" s="34">
        <v>109</v>
      </c>
      <c r="H399" s="34">
        <v>29</v>
      </c>
      <c r="I399" s="31" t="s">
        <v>990</v>
      </c>
      <c r="J399" s="31">
        <v>248</v>
      </c>
      <c r="K399" s="35" t="s">
        <v>556</v>
      </c>
      <c r="L399" s="35">
        <v>11</v>
      </c>
      <c r="M399" s="59">
        <f t="shared" si="6"/>
        <v>11</v>
      </c>
      <c r="N399" s="35" t="s">
        <v>556</v>
      </c>
      <c r="O399" s="35" t="s">
        <v>557</v>
      </c>
      <c r="P399" s="35" t="s">
        <v>557</v>
      </c>
      <c r="Q399" s="35" t="s">
        <v>915</v>
      </c>
      <c r="R399" s="36" t="s">
        <v>556</v>
      </c>
      <c r="S399" s="35"/>
      <c r="T399" s="35"/>
      <c r="U399" s="35" t="s">
        <v>914</v>
      </c>
      <c r="V399" s="35"/>
      <c r="W399" s="35">
        <v>3</v>
      </c>
      <c r="X399" s="55">
        <v>152542.16</v>
      </c>
      <c r="Y399" s="35">
        <v>353</v>
      </c>
      <c r="Z399" s="35">
        <v>1346</v>
      </c>
      <c r="AA399" s="53" t="s">
        <v>1628</v>
      </c>
      <c r="AB399" s="68">
        <v>5384042550</v>
      </c>
    </row>
    <row r="400" spans="1:28" ht="15.75" thickBot="1" x14ac:dyDescent="0.3">
      <c r="A400" s="60">
        <v>398</v>
      </c>
      <c r="B400" s="37" t="s">
        <v>401</v>
      </c>
      <c r="C400" s="42" t="s">
        <v>362</v>
      </c>
      <c r="D400" s="37" t="s">
        <v>401</v>
      </c>
      <c r="E400" s="30">
        <v>2886</v>
      </c>
      <c r="F400" s="31">
        <v>207</v>
      </c>
      <c r="G400" s="34">
        <v>89</v>
      </c>
      <c r="H400" s="34">
        <v>9</v>
      </c>
      <c r="I400" s="31" t="s">
        <v>991</v>
      </c>
      <c r="J400" s="31">
        <v>1144</v>
      </c>
      <c r="K400" s="35" t="s">
        <v>556</v>
      </c>
      <c r="L400" s="35">
        <v>31</v>
      </c>
      <c r="M400" s="59">
        <f t="shared" si="6"/>
        <v>31</v>
      </c>
      <c r="N400" s="35" t="s">
        <v>556</v>
      </c>
      <c r="O400" s="35" t="s">
        <v>556</v>
      </c>
      <c r="P400" s="35" t="s">
        <v>556</v>
      </c>
      <c r="Q400" s="35" t="s">
        <v>915</v>
      </c>
      <c r="R400" s="36" t="s">
        <v>556</v>
      </c>
      <c r="S400" s="35"/>
      <c r="T400" s="35" t="s">
        <v>556</v>
      </c>
      <c r="U400" s="35" t="s">
        <v>556</v>
      </c>
      <c r="V400" s="35"/>
      <c r="W400" s="35"/>
      <c r="X400" s="35"/>
      <c r="Y400" s="35">
        <v>490</v>
      </c>
      <c r="Z400" s="35">
        <v>7251</v>
      </c>
      <c r="AA400" s="53" t="s">
        <v>1629</v>
      </c>
      <c r="AB400" s="68">
        <v>5322070410</v>
      </c>
    </row>
    <row r="401" spans="1:28" ht="15.75" thickBot="1" x14ac:dyDescent="0.3">
      <c r="A401" s="60">
        <v>399</v>
      </c>
      <c r="B401" s="37" t="s">
        <v>402</v>
      </c>
      <c r="C401" s="42" t="s">
        <v>362</v>
      </c>
      <c r="D401" s="37" t="s">
        <v>402</v>
      </c>
      <c r="E401" s="30">
        <v>444</v>
      </c>
      <c r="F401" s="31">
        <v>69</v>
      </c>
      <c r="G401" s="34">
        <v>101</v>
      </c>
      <c r="H401" s="34">
        <v>21</v>
      </c>
      <c r="I401" s="31" t="s">
        <v>990</v>
      </c>
      <c r="J401" s="31"/>
      <c r="K401" s="35" t="s">
        <v>556</v>
      </c>
      <c r="L401" s="35">
        <v>4</v>
      </c>
      <c r="M401" s="59">
        <f t="shared" si="6"/>
        <v>4</v>
      </c>
      <c r="N401" s="35" t="s">
        <v>556</v>
      </c>
      <c r="O401" s="35" t="s">
        <v>557</v>
      </c>
      <c r="P401" s="35" t="s">
        <v>556</v>
      </c>
      <c r="Q401" s="35" t="s">
        <v>915</v>
      </c>
      <c r="R401" s="36" t="s">
        <v>556</v>
      </c>
      <c r="S401" s="35"/>
      <c r="T401" s="35"/>
      <c r="U401" s="35" t="s">
        <v>914</v>
      </c>
      <c r="V401" s="35"/>
      <c r="W401" s="35">
        <v>1</v>
      </c>
      <c r="X401" s="55">
        <v>180152.86</v>
      </c>
      <c r="Y401" s="35">
        <v>271</v>
      </c>
      <c r="Z401" s="35">
        <v>1770</v>
      </c>
      <c r="AA401" s="53" t="s">
        <v>1630</v>
      </c>
      <c r="AB401" s="68">
        <v>5335604474</v>
      </c>
    </row>
    <row r="402" spans="1:28" ht="15.75" thickBot="1" x14ac:dyDescent="0.3">
      <c r="A402" s="60">
        <v>400</v>
      </c>
      <c r="B402" s="37" t="s">
        <v>403</v>
      </c>
      <c r="C402" s="42" t="s">
        <v>362</v>
      </c>
      <c r="D402" s="37" t="s">
        <v>403</v>
      </c>
      <c r="E402" s="30">
        <v>66</v>
      </c>
      <c r="F402" s="31">
        <v>13</v>
      </c>
      <c r="G402" s="34">
        <v>112</v>
      </c>
      <c r="H402" s="34">
        <v>32</v>
      </c>
      <c r="I402" s="31" t="s">
        <v>990</v>
      </c>
      <c r="J402" s="31"/>
      <c r="K402" s="35" t="s">
        <v>556</v>
      </c>
      <c r="L402" s="35"/>
      <c r="M402" s="59">
        <f t="shared" si="6"/>
        <v>0</v>
      </c>
      <c r="N402" s="35" t="s">
        <v>556</v>
      </c>
      <c r="O402" s="35" t="s">
        <v>557</v>
      </c>
      <c r="P402" s="35" t="s">
        <v>557</v>
      </c>
      <c r="Q402" s="35" t="s">
        <v>915</v>
      </c>
      <c r="R402" s="36" t="s">
        <v>556</v>
      </c>
      <c r="S402" s="35"/>
      <c r="T402" s="35"/>
      <c r="U402" s="35" t="s">
        <v>914</v>
      </c>
      <c r="V402" s="35"/>
      <c r="W402" s="35">
        <v>4</v>
      </c>
      <c r="X402" s="55">
        <v>27273.4</v>
      </c>
      <c r="Y402" s="35">
        <v>75</v>
      </c>
      <c r="Z402" s="35"/>
      <c r="AA402" s="53" t="s">
        <v>1631</v>
      </c>
      <c r="AB402" s="68">
        <v>5326119504</v>
      </c>
    </row>
    <row r="403" spans="1:28" ht="15.75" thickBot="1" x14ac:dyDescent="0.3">
      <c r="A403" s="60">
        <v>401</v>
      </c>
      <c r="B403" s="37" t="s">
        <v>33</v>
      </c>
      <c r="C403" s="42" t="s">
        <v>362</v>
      </c>
      <c r="D403" s="37" t="s">
        <v>33</v>
      </c>
      <c r="E403" s="30">
        <v>187</v>
      </c>
      <c r="F403" s="31">
        <v>56</v>
      </c>
      <c r="G403" s="34">
        <v>109</v>
      </c>
      <c r="H403" s="34">
        <v>29</v>
      </c>
      <c r="I403" s="31" t="s">
        <v>991</v>
      </c>
      <c r="J403" s="31">
        <v>320</v>
      </c>
      <c r="K403" s="35" t="s">
        <v>556</v>
      </c>
      <c r="L403" s="35"/>
      <c r="M403" s="59">
        <f t="shared" si="6"/>
        <v>0</v>
      </c>
      <c r="N403" s="35" t="s">
        <v>556</v>
      </c>
      <c r="O403" s="35" t="s">
        <v>557</v>
      </c>
      <c r="P403" s="35" t="s">
        <v>557</v>
      </c>
      <c r="Q403" s="35" t="s">
        <v>915</v>
      </c>
      <c r="R403" s="36" t="s">
        <v>556</v>
      </c>
      <c r="S403" s="35"/>
      <c r="T403" s="35"/>
      <c r="U403" s="35" t="s">
        <v>914</v>
      </c>
      <c r="V403" s="35"/>
      <c r="W403" s="35"/>
      <c r="X403" s="35"/>
      <c r="Y403" s="35">
        <v>43</v>
      </c>
      <c r="Z403" s="35">
        <v>1966</v>
      </c>
      <c r="AA403" s="53" t="s">
        <v>1632</v>
      </c>
      <c r="AB403" s="64" t="s">
        <v>1633</v>
      </c>
    </row>
    <row r="404" spans="1:28" ht="15.75" thickBot="1" x14ac:dyDescent="0.3">
      <c r="A404" s="60">
        <v>402</v>
      </c>
      <c r="B404" s="37" t="s">
        <v>404</v>
      </c>
      <c r="C404" s="42" t="s">
        <v>362</v>
      </c>
      <c r="D404" s="37" t="s">
        <v>404</v>
      </c>
      <c r="E404" s="30">
        <v>427</v>
      </c>
      <c r="F404" s="31">
        <v>92</v>
      </c>
      <c r="G404" s="34">
        <v>105</v>
      </c>
      <c r="H404" s="34">
        <v>25</v>
      </c>
      <c r="I404" s="31" t="s">
        <v>990</v>
      </c>
      <c r="J404" s="31">
        <v>400</v>
      </c>
      <c r="K404" s="35" t="s">
        <v>556</v>
      </c>
      <c r="L404" s="35">
        <v>5</v>
      </c>
      <c r="M404" s="59">
        <f t="shared" si="6"/>
        <v>5</v>
      </c>
      <c r="N404" s="35" t="s">
        <v>556</v>
      </c>
      <c r="O404" s="35" t="s">
        <v>557</v>
      </c>
      <c r="P404" s="35" t="s">
        <v>556</v>
      </c>
      <c r="Q404" s="35" t="s">
        <v>915</v>
      </c>
      <c r="R404" s="36" t="s">
        <v>556</v>
      </c>
      <c r="S404" s="35"/>
      <c r="T404" s="35"/>
      <c r="U404" s="35" t="s">
        <v>914</v>
      </c>
      <c r="V404" s="35"/>
      <c r="W404" s="35"/>
      <c r="X404" s="35"/>
      <c r="Y404" s="35">
        <v>843</v>
      </c>
      <c r="Z404" s="35">
        <v>1356</v>
      </c>
      <c r="AA404" s="53" t="s">
        <v>1634</v>
      </c>
      <c r="AB404" s="68">
        <v>5356280264</v>
      </c>
    </row>
    <row r="405" spans="1:28" ht="15.75" thickBot="1" x14ac:dyDescent="0.3">
      <c r="A405" s="60">
        <v>403</v>
      </c>
      <c r="B405" s="37" t="s">
        <v>405</v>
      </c>
      <c r="C405" s="42" t="s">
        <v>362</v>
      </c>
      <c r="D405" s="37" t="s">
        <v>405</v>
      </c>
      <c r="E405" s="30">
        <v>46</v>
      </c>
      <c r="F405" s="31">
        <v>26</v>
      </c>
      <c r="G405" s="34">
        <v>92</v>
      </c>
      <c r="H405" s="34">
        <v>12</v>
      </c>
      <c r="I405" s="31" t="s">
        <v>991</v>
      </c>
      <c r="J405" s="31">
        <v>344</v>
      </c>
      <c r="K405" s="35" t="s">
        <v>556</v>
      </c>
      <c r="L405" s="35"/>
      <c r="M405" s="59">
        <f t="shared" si="6"/>
        <v>0</v>
      </c>
      <c r="N405" s="35" t="s">
        <v>556</v>
      </c>
      <c r="O405" s="35" t="s">
        <v>557</v>
      </c>
      <c r="P405" s="35" t="s">
        <v>557</v>
      </c>
      <c r="Q405" s="35" t="s">
        <v>915</v>
      </c>
      <c r="R405" s="36" t="s">
        <v>556</v>
      </c>
      <c r="S405" s="35"/>
      <c r="T405" s="35"/>
      <c r="U405" s="35" t="s">
        <v>914</v>
      </c>
      <c r="V405" s="35"/>
      <c r="W405" s="35"/>
      <c r="X405" s="35"/>
      <c r="Y405" s="35">
        <v>10</v>
      </c>
      <c r="Z405" s="35">
        <v>3033</v>
      </c>
      <c r="AA405" s="53" t="s">
        <v>1635</v>
      </c>
      <c r="AB405" s="64">
        <v>5373497404</v>
      </c>
    </row>
    <row r="406" spans="1:28" ht="15.75" thickBot="1" x14ac:dyDescent="0.3">
      <c r="A406" s="60">
        <v>404</v>
      </c>
      <c r="B406" s="37" t="s">
        <v>406</v>
      </c>
      <c r="C406" s="42" t="s">
        <v>362</v>
      </c>
      <c r="D406" s="37" t="s">
        <v>406</v>
      </c>
      <c r="E406" s="30">
        <v>328</v>
      </c>
      <c r="F406" s="31">
        <v>127</v>
      </c>
      <c r="G406" s="34">
        <v>106</v>
      </c>
      <c r="H406" s="34">
        <v>26</v>
      </c>
      <c r="I406" s="31" t="s">
        <v>991</v>
      </c>
      <c r="J406" s="31">
        <v>320</v>
      </c>
      <c r="K406" s="35" t="s">
        <v>556</v>
      </c>
      <c r="L406" s="35">
        <v>3</v>
      </c>
      <c r="M406" s="59">
        <f t="shared" si="6"/>
        <v>3</v>
      </c>
      <c r="N406" s="35" t="s">
        <v>556</v>
      </c>
      <c r="O406" s="35" t="s">
        <v>557</v>
      </c>
      <c r="P406" s="35" t="s">
        <v>556</v>
      </c>
      <c r="Q406" s="35" t="s">
        <v>915</v>
      </c>
      <c r="R406" s="36" t="s">
        <v>556</v>
      </c>
      <c r="S406" s="35"/>
      <c r="T406" s="35"/>
      <c r="U406" s="35" t="s">
        <v>914</v>
      </c>
      <c r="V406" s="35"/>
      <c r="W406" s="35"/>
      <c r="X406" s="35"/>
      <c r="Y406" s="35">
        <v>615</v>
      </c>
      <c r="Z406" s="35">
        <v>7250</v>
      </c>
      <c r="AA406" s="53" t="s">
        <v>1636</v>
      </c>
      <c r="AB406" s="68">
        <v>5375463787</v>
      </c>
    </row>
    <row r="407" spans="1:28" ht="15.75" thickBot="1" x14ac:dyDescent="0.3">
      <c r="A407" s="60">
        <v>405</v>
      </c>
      <c r="B407" s="37" t="s">
        <v>407</v>
      </c>
      <c r="C407" s="42" t="s">
        <v>362</v>
      </c>
      <c r="D407" s="37" t="s">
        <v>407</v>
      </c>
      <c r="E407" s="30">
        <v>256</v>
      </c>
      <c r="F407" s="31">
        <v>60</v>
      </c>
      <c r="G407" s="34">
        <v>106</v>
      </c>
      <c r="H407" s="34">
        <v>26</v>
      </c>
      <c r="I407" s="31" t="s">
        <v>991</v>
      </c>
      <c r="J407" s="31"/>
      <c r="K407" s="35" t="s">
        <v>556</v>
      </c>
      <c r="L407" s="35">
        <v>4</v>
      </c>
      <c r="M407" s="59">
        <f t="shared" si="6"/>
        <v>4</v>
      </c>
      <c r="N407" s="35" t="s">
        <v>556</v>
      </c>
      <c r="O407" s="35" t="s">
        <v>557</v>
      </c>
      <c r="P407" s="35" t="s">
        <v>557</v>
      </c>
      <c r="Q407" s="35" t="s">
        <v>915</v>
      </c>
      <c r="R407" s="36" t="s">
        <v>556</v>
      </c>
      <c r="S407" s="35"/>
      <c r="T407" s="35"/>
      <c r="U407" s="35" t="s">
        <v>914</v>
      </c>
      <c r="V407" s="35"/>
      <c r="W407" s="35"/>
      <c r="X407" s="35"/>
      <c r="Y407" s="35">
        <v>2</v>
      </c>
      <c r="Z407" s="35">
        <v>1034</v>
      </c>
      <c r="AA407" s="53" t="s">
        <v>1637</v>
      </c>
      <c r="AB407" s="68">
        <v>5368248915</v>
      </c>
    </row>
    <row r="408" spans="1:28" ht="15.75" thickBot="1" x14ac:dyDescent="0.3">
      <c r="A408" s="60">
        <v>406</v>
      </c>
      <c r="B408" s="37" t="s">
        <v>408</v>
      </c>
      <c r="C408" s="42" t="s">
        <v>362</v>
      </c>
      <c r="D408" s="37" t="s">
        <v>408</v>
      </c>
      <c r="E408" s="30">
        <v>1107</v>
      </c>
      <c r="F408" s="31">
        <v>219</v>
      </c>
      <c r="G408" s="34">
        <v>99</v>
      </c>
      <c r="H408" s="34">
        <v>19</v>
      </c>
      <c r="I408" s="31" t="s">
        <v>990</v>
      </c>
      <c r="J408" s="31">
        <v>264</v>
      </c>
      <c r="K408" s="35" t="s">
        <v>556</v>
      </c>
      <c r="L408" s="35">
        <v>12</v>
      </c>
      <c r="M408" s="59">
        <f t="shared" si="6"/>
        <v>12</v>
      </c>
      <c r="N408" s="35" t="s">
        <v>556</v>
      </c>
      <c r="O408" s="35" t="s">
        <v>556</v>
      </c>
      <c r="P408" s="35" t="s">
        <v>556</v>
      </c>
      <c r="Q408" s="35" t="s">
        <v>915</v>
      </c>
      <c r="R408" s="36" t="s">
        <v>556</v>
      </c>
      <c r="S408" s="35"/>
      <c r="T408" s="35"/>
      <c r="U408" s="35" t="s">
        <v>914</v>
      </c>
      <c r="V408" s="35"/>
      <c r="W408" s="35">
        <v>28</v>
      </c>
      <c r="X408" s="55">
        <v>2853952.98</v>
      </c>
      <c r="Y408" s="35">
        <v>316</v>
      </c>
      <c r="Z408" s="35">
        <v>798</v>
      </c>
      <c r="AA408" s="53" t="s">
        <v>1638</v>
      </c>
      <c r="AB408" s="68">
        <v>5355520942</v>
      </c>
    </row>
    <row r="409" spans="1:28" ht="15.75" thickBot="1" x14ac:dyDescent="0.3">
      <c r="A409" s="60">
        <v>407</v>
      </c>
      <c r="B409" s="37" t="s">
        <v>409</v>
      </c>
      <c r="C409" s="42" t="s">
        <v>362</v>
      </c>
      <c r="D409" s="37" t="s">
        <v>409</v>
      </c>
      <c r="E409" s="30">
        <v>477</v>
      </c>
      <c r="F409" s="31">
        <v>90</v>
      </c>
      <c r="G409" s="34">
        <v>95</v>
      </c>
      <c r="H409" s="34">
        <v>15</v>
      </c>
      <c r="I409" s="31" t="s">
        <v>990</v>
      </c>
      <c r="J409" s="31">
        <v>160</v>
      </c>
      <c r="K409" s="35" t="s">
        <v>556</v>
      </c>
      <c r="L409" s="35">
        <v>2</v>
      </c>
      <c r="M409" s="59">
        <f t="shared" si="6"/>
        <v>2</v>
      </c>
      <c r="N409" s="35" t="s">
        <v>556</v>
      </c>
      <c r="O409" s="35" t="s">
        <v>557</v>
      </c>
      <c r="P409" s="35" t="s">
        <v>556</v>
      </c>
      <c r="Q409" s="35" t="s">
        <v>915</v>
      </c>
      <c r="R409" s="36" t="s">
        <v>556</v>
      </c>
      <c r="S409" s="35"/>
      <c r="T409" s="35"/>
      <c r="U409" s="35" t="s">
        <v>914</v>
      </c>
      <c r="V409" s="35"/>
      <c r="W409" s="35"/>
      <c r="X409" s="35"/>
      <c r="Y409" s="35">
        <v>160</v>
      </c>
      <c r="Z409" s="35">
        <v>1220</v>
      </c>
      <c r="AA409" s="53" t="s">
        <v>1639</v>
      </c>
      <c r="AB409" s="68">
        <v>5326254045</v>
      </c>
    </row>
    <row r="410" spans="1:28" ht="15.75" thickBot="1" x14ac:dyDescent="0.3">
      <c r="A410" s="60">
        <v>408</v>
      </c>
      <c r="B410" s="37" t="s">
        <v>410</v>
      </c>
      <c r="C410" s="42" t="s">
        <v>362</v>
      </c>
      <c r="D410" s="37" t="s">
        <v>410</v>
      </c>
      <c r="E410" s="30">
        <v>780</v>
      </c>
      <c r="F410" s="31">
        <v>186</v>
      </c>
      <c r="G410" s="34">
        <v>104</v>
      </c>
      <c r="H410" s="34">
        <v>24</v>
      </c>
      <c r="I410" s="31" t="s">
        <v>990</v>
      </c>
      <c r="J410" s="31">
        <v>160</v>
      </c>
      <c r="K410" s="35" t="s">
        <v>556</v>
      </c>
      <c r="L410" s="35">
        <v>10</v>
      </c>
      <c r="M410" s="59">
        <f t="shared" si="6"/>
        <v>10</v>
      </c>
      <c r="N410" s="35" t="s">
        <v>556</v>
      </c>
      <c r="O410" s="35" t="s">
        <v>557</v>
      </c>
      <c r="P410" s="35" t="s">
        <v>556</v>
      </c>
      <c r="Q410" s="35" t="s">
        <v>915</v>
      </c>
      <c r="R410" s="36" t="s">
        <v>556</v>
      </c>
      <c r="S410" s="35"/>
      <c r="T410" s="35"/>
      <c r="U410" s="35" t="s">
        <v>914</v>
      </c>
      <c r="V410" s="35"/>
      <c r="W410" s="35">
        <v>26</v>
      </c>
      <c r="X410" s="55">
        <v>3922850</v>
      </c>
      <c r="Y410" s="35">
        <v>1038</v>
      </c>
      <c r="Z410" s="35">
        <v>70</v>
      </c>
      <c r="AA410" s="53" t="s">
        <v>1640</v>
      </c>
      <c r="AB410" s="68">
        <v>5324638004</v>
      </c>
    </row>
    <row r="411" spans="1:28" ht="15.75" thickBot="1" x14ac:dyDescent="0.3">
      <c r="A411" s="60">
        <v>409</v>
      </c>
      <c r="B411" s="37" t="s">
        <v>411</v>
      </c>
      <c r="C411" s="42" t="s">
        <v>362</v>
      </c>
      <c r="D411" s="37" t="s">
        <v>411</v>
      </c>
      <c r="E411" s="30">
        <v>136</v>
      </c>
      <c r="F411" s="31">
        <v>27</v>
      </c>
      <c r="G411" s="34">
        <v>93</v>
      </c>
      <c r="H411" s="34">
        <v>15</v>
      </c>
      <c r="I411" s="31" t="s">
        <v>990</v>
      </c>
      <c r="J411" s="31">
        <v>352</v>
      </c>
      <c r="K411" s="35" t="s">
        <v>556</v>
      </c>
      <c r="L411" s="35">
        <v>2</v>
      </c>
      <c r="M411" s="59">
        <f t="shared" si="6"/>
        <v>2</v>
      </c>
      <c r="N411" s="35" t="s">
        <v>556</v>
      </c>
      <c r="O411" s="35" t="s">
        <v>557</v>
      </c>
      <c r="P411" s="35" t="s">
        <v>557</v>
      </c>
      <c r="Q411" s="35" t="s">
        <v>915</v>
      </c>
      <c r="R411" s="36" t="s">
        <v>556</v>
      </c>
      <c r="S411" s="35"/>
      <c r="T411" s="35"/>
      <c r="U411" s="35" t="s">
        <v>914</v>
      </c>
      <c r="V411" s="35"/>
      <c r="W411" s="35"/>
      <c r="X411" s="35"/>
      <c r="Y411" s="35"/>
      <c r="Z411" s="35">
        <v>62</v>
      </c>
      <c r="AA411" s="53" t="s">
        <v>1641</v>
      </c>
      <c r="AB411" s="68">
        <v>5323940759</v>
      </c>
    </row>
    <row r="412" spans="1:28" ht="15.75" thickBot="1" x14ac:dyDescent="0.3">
      <c r="A412" s="60">
        <v>410</v>
      </c>
      <c r="B412" s="37" t="s">
        <v>412</v>
      </c>
      <c r="C412" s="42" t="s">
        <v>362</v>
      </c>
      <c r="D412" s="37" t="s">
        <v>412</v>
      </c>
      <c r="E412" s="30">
        <v>902</v>
      </c>
      <c r="F412" s="31">
        <v>168</v>
      </c>
      <c r="G412" s="34">
        <v>101</v>
      </c>
      <c r="H412" s="34">
        <v>21</v>
      </c>
      <c r="I412" s="31" t="s">
        <v>990</v>
      </c>
      <c r="J412" s="31">
        <v>160</v>
      </c>
      <c r="K412" s="35" t="s">
        <v>556</v>
      </c>
      <c r="L412" s="35">
        <v>10</v>
      </c>
      <c r="M412" s="59">
        <f t="shared" si="6"/>
        <v>10</v>
      </c>
      <c r="N412" s="35" t="s">
        <v>556</v>
      </c>
      <c r="O412" s="35" t="s">
        <v>557</v>
      </c>
      <c r="P412" s="35" t="s">
        <v>557</v>
      </c>
      <c r="Q412" s="35" t="s">
        <v>915</v>
      </c>
      <c r="R412" s="36" t="s">
        <v>556</v>
      </c>
      <c r="S412" s="35"/>
      <c r="T412" s="35"/>
      <c r="U412" s="35" t="s">
        <v>914</v>
      </c>
      <c r="V412" s="35"/>
      <c r="W412" s="35">
        <v>68</v>
      </c>
      <c r="X412" s="55">
        <v>7419905.9100000001</v>
      </c>
      <c r="Y412" s="35">
        <v>705</v>
      </c>
      <c r="Z412" s="35">
        <v>1081</v>
      </c>
      <c r="AA412" s="53" t="s">
        <v>1642</v>
      </c>
      <c r="AB412" s="70">
        <v>5383110036</v>
      </c>
    </row>
    <row r="413" spans="1:28" ht="15.75" thickBot="1" x14ac:dyDescent="0.3">
      <c r="A413" s="60">
        <v>411</v>
      </c>
      <c r="B413" s="37" t="s">
        <v>413</v>
      </c>
      <c r="C413" s="42" t="s">
        <v>362</v>
      </c>
      <c r="D413" s="37" t="s">
        <v>413</v>
      </c>
      <c r="E413" s="30">
        <v>146</v>
      </c>
      <c r="F413" s="31">
        <v>24</v>
      </c>
      <c r="G413" s="34">
        <v>97</v>
      </c>
      <c r="H413" s="34">
        <v>19</v>
      </c>
      <c r="I413" s="31" t="s">
        <v>990</v>
      </c>
      <c r="J413" s="31"/>
      <c r="K413" s="35" t="s">
        <v>556</v>
      </c>
      <c r="L413" s="35">
        <v>1</v>
      </c>
      <c r="M413" s="59">
        <f t="shared" si="6"/>
        <v>1</v>
      </c>
      <c r="N413" s="35" t="s">
        <v>556</v>
      </c>
      <c r="O413" s="35" t="s">
        <v>557</v>
      </c>
      <c r="P413" s="35" t="s">
        <v>557</v>
      </c>
      <c r="Q413" s="35" t="s">
        <v>915</v>
      </c>
      <c r="R413" s="36" t="s">
        <v>556</v>
      </c>
      <c r="S413" s="35"/>
      <c r="T413" s="35"/>
      <c r="U413" s="35" t="s">
        <v>914</v>
      </c>
      <c r="V413" s="35"/>
      <c r="W413" s="35"/>
      <c r="X413" s="35"/>
      <c r="Y413" s="35"/>
      <c r="Z413" s="35">
        <v>468</v>
      </c>
      <c r="AA413" s="53" t="s">
        <v>1643</v>
      </c>
      <c r="AB413" s="68">
        <v>5309213134</v>
      </c>
    </row>
    <row r="414" spans="1:28" ht="15.75" thickBot="1" x14ac:dyDescent="0.3">
      <c r="A414" s="60">
        <v>412</v>
      </c>
      <c r="B414" s="37" t="s">
        <v>414</v>
      </c>
      <c r="C414" s="42" t="s">
        <v>362</v>
      </c>
      <c r="D414" s="37" t="s">
        <v>414</v>
      </c>
      <c r="E414" s="30">
        <v>5164</v>
      </c>
      <c r="F414" s="31">
        <v>586</v>
      </c>
      <c r="G414" s="34">
        <v>98</v>
      </c>
      <c r="H414" s="34">
        <v>18</v>
      </c>
      <c r="I414" s="31" t="s">
        <v>991</v>
      </c>
      <c r="J414" s="31">
        <v>640</v>
      </c>
      <c r="K414" s="35" t="s">
        <v>556</v>
      </c>
      <c r="L414" s="35">
        <v>16</v>
      </c>
      <c r="M414" s="59">
        <f t="shared" si="6"/>
        <v>16</v>
      </c>
      <c r="N414" s="35" t="s">
        <v>556</v>
      </c>
      <c r="O414" s="35" t="s">
        <v>556</v>
      </c>
      <c r="P414" s="35" t="s">
        <v>556</v>
      </c>
      <c r="Q414" s="35" t="s">
        <v>915</v>
      </c>
      <c r="R414" s="36" t="s">
        <v>556</v>
      </c>
      <c r="S414" s="35"/>
      <c r="T414" s="35" t="s">
        <v>556</v>
      </c>
      <c r="U414" s="35" t="s">
        <v>556</v>
      </c>
      <c r="V414" s="35"/>
      <c r="W414" s="35">
        <v>201</v>
      </c>
      <c r="X414" s="55">
        <v>26308567.219999999</v>
      </c>
      <c r="Y414" s="35">
        <v>810</v>
      </c>
      <c r="Z414" s="35">
        <v>7928</v>
      </c>
      <c r="AA414" s="53" t="s">
        <v>1644</v>
      </c>
      <c r="AB414" s="68">
        <v>5336196270</v>
      </c>
    </row>
    <row r="415" spans="1:28" ht="15.75" thickBot="1" x14ac:dyDescent="0.3">
      <c r="A415" s="60">
        <v>413</v>
      </c>
      <c r="B415" s="37" t="s">
        <v>415</v>
      </c>
      <c r="C415" s="42" t="s">
        <v>362</v>
      </c>
      <c r="D415" s="37" t="s">
        <v>415</v>
      </c>
      <c r="E415" s="30">
        <v>76</v>
      </c>
      <c r="F415" s="31">
        <v>22</v>
      </c>
      <c r="G415" s="34">
        <v>90</v>
      </c>
      <c r="H415" s="34">
        <v>10</v>
      </c>
      <c r="I415" s="31" t="s">
        <v>991</v>
      </c>
      <c r="J415" s="31">
        <v>376</v>
      </c>
      <c r="K415" s="35" t="s">
        <v>556</v>
      </c>
      <c r="L415" s="35"/>
      <c r="M415" s="59">
        <f t="shared" si="6"/>
        <v>0</v>
      </c>
      <c r="N415" s="35" t="s">
        <v>556</v>
      </c>
      <c r="O415" s="35" t="s">
        <v>556</v>
      </c>
      <c r="P415" s="35" t="s">
        <v>556</v>
      </c>
      <c r="Q415" s="35" t="s">
        <v>915</v>
      </c>
      <c r="R415" s="36" t="s">
        <v>556</v>
      </c>
      <c r="S415" s="35"/>
      <c r="T415" s="35"/>
      <c r="U415" s="35" t="s">
        <v>914</v>
      </c>
      <c r="V415" s="35"/>
      <c r="W415" s="35">
        <v>14</v>
      </c>
      <c r="X415" s="55">
        <v>2408900</v>
      </c>
      <c r="Y415" s="35">
        <v>323</v>
      </c>
      <c r="Z415" s="35">
        <v>1000</v>
      </c>
      <c r="AA415" s="53" t="s">
        <v>1646</v>
      </c>
      <c r="AB415" s="68">
        <v>5412459210</v>
      </c>
    </row>
    <row r="416" spans="1:28" ht="15.75" thickBot="1" x14ac:dyDescent="0.3">
      <c r="A416" s="60">
        <v>414</v>
      </c>
      <c r="B416" s="37" t="s">
        <v>416</v>
      </c>
      <c r="C416" s="42" t="s">
        <v>362</v>
      </c>
      <c r="D416" s="37" t="s">
        <v>416</v>
      </c>
      <c r="E416" s="30">
        <v>449</v>
      </c>
      <c r="F416" s="31">
        <v>106</v>
      </c>
      <c r="G416" s="34">
        <v>102</v>
      </c>
      <c r="H416" s="34">
        <v>22</v>
      </c>
      <c r="I416" s="31" t="s">
        <v>991</v>
      </c>
      <c r="J416" s="31">
        <v>176</v>
      </c>
      <c r="K416" s="35" t="s">
        <v>556</v>
      </c>
      <c r="L416" s="35">
        <v>3</v>
      </c>
      <c r="M416" s="59">
        <f t="shared" si="6"/>
        <v>3</v>
      </c>
      <c r="N416" s="35" t="s">
        <v>556</v>
      </c>
      <c r="O416" s="35" t="s">
        <v>557</v>
      </c>
      <c r="P416" s="35" t="s">
        <v>556</v>
      </c>
      <c r="Q416" s="35" t="s">
        <v>915</v>
      </c>
      <c r="R416" s="36" t="s">
        <v>556</v>
      </c>
      <c r="S416" s="35"/>
      <c r="T416" s="35"/>
      <c r="U416" s="35" t="s">
        <v>914</v>
      </c>
      <c r="V416" s="35"/>
      <c r="W416" s="35">
        <v>39</v>
      </c>
      <c r="X416" s="55">
        <v>3410285</v>
      </c>
      <c r="Y416" s="35">
        <v>253</v>
      </c>
      <c r="Z416" s="35">
        <v>653</v>
      </c>
      <c r="AA416" s="53" t="s">
        <v>1645</v>
      </c>
      <c r="AB416" s="61">
        <v>5380232404</v>
      </c>
    </row>
    <row r="417" spans="1:28" ht="15.75" thickBot="1" x14ac:dyDescent="0.3">
      <c r="A417" s="60">
        <v>415</v>
      </c>
      <c r="B417" s="37" t="s">
        <v>125</v>
      </c>
      <c r="C417" s="42" t="s">
        <v>362</v>
      </c>
      <c r="D417" s="37" t="s">
        <v>125</v>
      </c>
      <c r="E417" s="30">
        <v>575</v>
      </c>
      <c r="F417" s="31">
        <v>88</v>
      </c>
      <c r="G417" s="34">
        <v>106</v>
      </c>
      <c r="H417" s="34">
        <v>26</v>
      </c>
      <c r="I417" s="31" t="s">
        <v>991</v>
      </c>
      <c r="J417" s="31">
        <v>352</v>
      </c>
      <c r="K417" s="35" t="s">
        <v>556</v>
      </c>
      <c r="L417" s="35">
        <v>8</v>
      </c>
      <c r="M417" s="59">
        <f t="shared" si="6"/>
        <v>8</v>
      </c>
      <c r="N417" s="35" t="s">
        <v>556</v>
      </c>
      <c r="O417" s="35" t="s">
        <v>557</v>
      </c>
      <c r="P417" s="35" t="s">
        <v>556</v>
      </c>
      <c r="Q417" s="35" t="s">
        <v>915</v>
      </c>
      <c r="R417" s="36" t="s">
        <v>556</v>
      </c>
      <c r="S417" s="35"/>
      <c r="T417" s="35"/>
      <c r="U417" s="35" t="s">
        <v>914</v>
      </c>
      <c r="V417" s="35"/>
      <c r="W417" s="35"/>
      <c r="X417" s="35"/>
      <c r="Y417" s="35"/>
      <c r="Z417" s="35"/>
      <c r="AA417" s="53" t="s">
        <v>1206</v>
      </c>
      <c r="AB417" s="68">
        <v>5356043886</v>
      </c>
    </row>
    <row r="418" spans="1:28" ht="15.75" thickBot="1" x14ac:dyDescent="0.3">
      <c r="A418" s="60">
        <v>416</v>
      </c>
      <c r="B418" s="37" t="s">
        <v>417</v>
      </c>
      <c r="C418" s="42" t="s">
        <v>362</v>
      </c>
      <c r="D418" s="37" t="s">
        <v>417</v>
      </c>
      <c r="E418" s="30">
        <v>178</v>
      </c>
      <c r="F418" s="31">
        <v>36</v>
      </c>
      <c r="G418" s="34">
        <v>109</v>
      </c>
      <c r="H418" s="34">
        <v>29</v>
      </c>
      <c r="I418" s="31" t="s">
        <v>991</v>
      </c>
      <c r="J418" s="31"/>
      <c r="K418" s="35" t="s">
        <v>556</v>
      </c>
      <c r="L418" s="35">
        <v>1</v>
      </c>
      <c r="M418" s="59">
        <f t="shared" si="6"/>
        <v>1</v>
      </c>
      <c r="N418" s="35" t="s">
        <v>556</v>
      </c>
      <c r="O418" s="35" t="s">
        <v>557</v>
      </c>
      <c r="P418" s="35" t="s">
        <v>556</v>
      </c>
      <c r="Q418" s="35" t="s">
        <v>915</v>
      </c>
      <c r="R418" s="36" t="s">
        <v>556</v>
      </c>
      <c r="S418" s="35"/>
      <c r="T418" s="35"/>
      <c r="U418" s="35" t="s">
        <v>914</v>
      </c>
      <c r="V418" s="35"/>
      <c r="W418" s="35">
        <v>20</v>
      </c>
      <c r="X418" s="55">
        <v>9169144</v>
      </c>
      <c r="Y418" s="35">
        <v>550</v>
      </c>
      <c r="Z418" s="35"/>
      <c r="AA418" s="53" t="s">
        <v>1647</v>
      </c>
      <c r="AB418" s="68" t="s">
        <v>1648</v>
      </c>
    </row>
    <row r="419" spans="1:28" ht="15.75" thickBot="1" x14ac:dyDescent="0.3">
      <c r="A419" s="60">
        <v>417</v>
      </c>
      <c r="B419" s="37" t="s">
        <v>418</v>
      </c>
      <c r="C419" s="42" t="s">
        <v>362</v>
      </c>
      <c r="D419" s="37" t="s">
        <v>418</v>
      </c>
      <c r="E419" s="30">
        <v>519</v>
      </c>
      <c r="F419" s="31">
        <v>97</v>
      </c>
      <c r="G419" s="34">
        <v>96</v>
      </c>
      <c r="H419" s="34">
        <v>16</v>
      </c>
      <c r="I419" s="31" t="s">
        <v>991</v>
      </c>
      <c r="J419" s="31"/>
      <c r="K419" s="35" t="s">
        <v>556</v>
      </c>
      <c r="L419" s="35">
        <v>4</v>
      </c>
      <c r="M419" s="59">
        <f t="shared" si="6"/>
        <v>4</v>
      </c>
      <c r="N419" s="35" t="s">
        <v>556</v>
      </c>
      <c r="O419" s="35" t="s">
        <v>557</v>
      </c>
      <c r="P419" s="35" t="s">
        <v>556</v>
      </c>
      <c r="Q419" s="35" t="s">
        <v>915</v>
      </c>
      <c r="R419" s="36" t="s">
        <v>556</v>
      </c>
      <c r="S419" s="35"/>
      <c r="T419" s="35"/>
      <c r="U419" s="35" t="s">
        <v>914</v>
      </c>
      <c r="V419" s="35"/>
      <c r="W419" s="35">
        <v>29</v>
      </c>
      <c r="X419" s="55">
        <v>7318825</v>
      </c>
      <c r="Y419" s="35">
        <v>902</v>
      </c>
      <c r="Z419" s="35"/>
      <c r="AA419" s="53" t="s">
        <v>1649</v>
      </c>
      <c r="AB419" s="68">
        <v>5453144423</v>
      </c>
    </row>
    <row r="420" spans="1:28" ht="15.75" thickBot="1" x14ac:dyDescent="0.3">
      <c r="A420" s="60">
        <v>418</v>
      </c>
      <c r="B420" s="37" t="s">
        <v>419</v>
      </c>
      <c r="C420" s="42" t="s">
        <v>362</v>
      </c>
      <c r="D420" s="37" t="s">
        <v>419</v>
      </c>
      <c r="E420" s="30">
        <v>684</v>
      </c>
      <c r="F420" s="31">
        <v>150</v>
      </c>
      <c r="G420" s="34">
        <v>104</v>
      </c>
      <c r="H420" s="34">
        <v>24</v>
      </c>
      <c r="I420" s="31" t="s">
        <v>991</v>
      </c>
      <c r="J420" s="31">
        <v>184</v>
      </c>
      <c r="K420" s="35" t="s">
        <v>556</v>
      </c>
      <c r="L420" s="35">
        <v>8</v>
      </c>
      <c r="M420" s="59">
        <f t="shared" si="6"/>
        <v>8</v>
      </c>
      <c r="N420" s="35" t="s">
        <v>556</v>
      </c>
      <c r="O420" s="35" t="s">
        <v>556</v>
      </c>
      <c r="P420" s="35" t="s">
        <v>556</v>
      </c>
      <c r="Q420" s="35" t="s">
        <v>915</v>
      </c>
      <c r="R420" s="36" t="s">
        <v>556</v>
      </c>
      <c r="S420" s="35"/>
      <c r="T420" s="35"/>
      <c r="U420" s="35" t="s">
        <v>914</v>
      </c>
      <c r="V420" s="35"/>
      <c r="W420" s="35">
        <v>12</v>
      </c>
      <c r="X420" s="55">
        <v>9415100</v>
      </c>
      <c r="Y420" s="35">
        <v>219</v>
      </c>
      <c r="Z420" s="35">
        <v>803</v>
      </c>
      <c r="AA420" s="53" t="s">
        <v>1650</v>
      </c>
      <c r="AB420" s="64">
        <v>5335719859</v>
      </c>
    </row>
    <row r="421" spans="1:28" ht="15.75" thickBot="1" x14ac:dyDescent="0.3">
      <c r="A421" s="60">
        <v>419</v>
      </c>
      <c r="B421" s="37" t="s">
        <v>420</v>
      </c>
      <c r="C421" s="42" t="s">
        <v>362</v>
      </c>
      <c r="D421" s="37" t="s">
        <v>420</v>
      </c>
      <c r="E421" s="30">
        <v>644</v>
      </c>
      <c r="F421" s="31">
        <v>116</v>
      </c>
      <c r="G421" s="34">
        <v>86</v>
      </c>
      <c r="H421" s="34">
        <v>6</v>
      </c>
      <c r="I421" s="31" t="s">
        <v>991</v>
      </c>
      <c r="J421" s="31"/>
      <c r="K421" s="35" t="s">
        <v>556</v>
      </c>
      <c r="L421" s="35">
        <v>5</v>
      </c>
      <c r="M421" s="59">
        <f t="shared" si="6"/>
        <v>5</v>
      </c>
      <c r="N421" s="35" t="s">
        <v>556</v>
      </c>
      <c r="O421" s="35" t="s">
        <v>557</v>
      </c>
      <c r="P421" s="35" t="s">
        <v>556</v>
      </c>
      <c r="Q421" s="35" t="s">
        <v>915</v>
      </c>
      <c r="R421" s="36" t="s">
        <v>556</v>
      </c>
      <c r="S421" s="35"/>
      <c r="T421" s="35"/>
      <c r="U421" s="35" t="s">
        <v>914</v>
      </c>
      <c r="V421" s="35"/>
      <c r="W421" s="35">
        <v>24</v>
      </c>
      <c r="X421" s="55">
        <v>1656430</v>
      </c>
      <c r="Y421" s="35">
        <v>221</v>
      </c>
      <c r="Z421" s="35">
        <v>478</v>
      </c>
      <c r="AA421" s="53" t="s">
        <v>1651</v>
      </c>
      <c r="AB421" s="68">
        <v>5367610738</v>
      </c>
    </row>
    <row r="422" spans="1:28" ht="15.75" thickBot="1" x14ac:dyDescent="0.3">
      <c r="A422" s="60">
        <v>420</v>
      </c>
      <c r="B422" s="37" t="s">
        <v>226</v>
      </c>
      <c r="C422" s="42" t="s">
        <v>362</v>
      </c>
      <c r="D422" s="37" t="s">
        <v>226</v>
      </c>
      <c r="E422" s="30">
        <v>1521</v>
      </c>
      <c r="F422" s="31">
        <v>282</v>
      </c>
      <c r="G422" s="34">
        <v>94</v>
      </c>
      <c r="H422" s="34">
        <v>32</v>
      </c>
      <c r="I422" s="31" t="s">
        <v>990</v>
      </c>
      <c r="J422" s="31"/>
      <c r="K422" s="35" t="s">
        <v>556</v>
      </c>
      <c r="L422" s="35">
        <v>8</v>
      </c>
      <c r="M422" s="59">
        <f t="shared" si="6"/>
        <v>8</v>
      </c>
      <c r="N422" s="35" t="s">
        <v>556</v>
      </c>
      <c r="O422" s="35" t="s">
        <v>556</v>
      </c>
      <c r="P422" s="35" t="s">
        <v>556</v>
      </c>
      <c r="Q422" s="35" t="s">
        <v>915</v>
      </c>
      <c r="R422" s="36" t="s">
        <v>556</v>
      </c>
      <c r="S422" s="35"/>
      <c r="T422" s="35"/>
      <c r="U422" s="35" t="s">
        <v>914</v>
      </c>
      <c r="V422" s="35"/>
      <c r="W422" s="35">
        <v>85</v>
      </c>
      <c r="X422" s="55">
        <v>25405055</v>
      </c>
      <c r="Y422" s="35">
        <v>1360</v>
      </c>
      <c r="Z422" s="35">
        <v>1973</v>
      </c>
      <c r="AA422" s="53" t="s">
        <v>1652</v>
      </c>
      <c r="AB422" s="68">
        <v>5364742256</v>
      </c>
    </row>
    <row r="423" spans="1:28" ht="15.75" thickBot="1" x14ac:dyDescent="0.3">
      <c r="A423" s="60">
        <v>421</v>
      </c>
      <c r="B423" s="37" t="s">
        <v>421</v>
      </c>
      <c r="C423" s="42" t="s">
        <v>362</v>
      </c>
      <c r="D423" s="37" t="s">
        <v>421</v>
      </c>
      <c r="E423" s="30">
        <v>96</v>
      </c>
      <c r="F423" s="31">
        <v>24</v>
      </c>
      <c r="G423" s="34">
        <v>96</v>
      </c>
      <c r="H423" s="34">
        <v>16</v>
      </c>
      <c r="I423" s="31" t="s">
        <v>991</v>
      </c>
      <c r="J423" s="31"/>
      <c r="K423" s="35" t="s">
        <v>556</v>
      </c>
      <c r="L423" s="35"/>
      <c r="M423" s="59">
        <f t="shared" si="6"/>
        <v>0</v>
      </c>
      <c r="N423" s="35" t="s">
        <v>556</v>
      </c>
      <c r="O423" s="35" t="s">
        <v>557</v>
      </c>
      <c r="P423" s="35" t="s">
        <v>556</v>
      </c>
      <c r="Q423" s="35" t="s">
        <v>915</v>
      </c>
      <c r="R423" s="36" t="s">
        <v>556</v>
      </c>
      <c r="S423" s="35"/>
      <c r="T423" s="35"/>
      <c r="U423" s="35" t="s">
        <v>914</v>
      </c>
      <c r="V423" s="35"/>
      <c r="W423" s="35">
        <v>27</v>
      </c>
      <c r="X423" s="55">
        <v>3226990</v>
      </c>
      <c r="Y423" s="35">
        <v>116</v>
      </c>
      <c r="Z423" s="35"/>
      <c r="AA423" s="53" t="s">
        <v>1653</v>
      </c>
      <c r="AB423" s="68">
        <v>5414300264</v>
      </c>
    </row>
    <row r="424" spans="1:28" ht="15.75" thickBot="1" x14ac:dyDescent="0.3">
      <c r="A424" s="60">
        <v>422</v>
      </c>
      <c r="B424" s="37" t="s">
        <v>422</v>
      </c>
      <c r="C424" s="42" t="s">
        <v>362</v>
      </c>
      <c r="D424" s="37" t="s">
        <v>422</v>
      </c>
      <c r="E424" s="30">
        <v>599</v>
      </c>
      <c r="F424" s="31">
        <v>185</v>
      </c>
      <c r="G424" s="31"/>
      <c r="H424" s="31"/>
      <c r="I424" s="31" t="s">
        <v>991</v>
      </c>
      <c r="J424" s="31">
        <v>168</v>
      </c>
      <c r="K424" s="35" t="s">
        <v>556</v>
      </c>
      <c r="L424" s="35">
        <v>16</v>
      </c>
      <c r="M424" s="59">
        <f t="shared" si="6"/>
        <v>16</v>
      </c>
      <c r="N424" s="35" t="s">
        <v>556</v>
      </c>
      <c r="O424" s="35" t="s">
        <v>556</v>
      </c>
      <c r="P424" s="35" t="s">
        <v>556</v>
      </c>
      <c r="Q424" s="35" t="s">
        <v>915</v>
      </c>
      <c r="R424" s="36" t="s">
        <v>556</v>
      </c>
      <c r="S424" s="35"/>
      <c r="T424" s="35"/>
      <c r="U424" s="35" t="s">
        <v>914</v>
      </c>
      <c r="V424" s="35"/>
      <c r="W424" s="35">
        <v>1</v>
      </c>
      <c r="X424" s="55">
        <v>180089.38</v>
      </c>
      <c r="Y424" s="35">
        <v>52</v>
      </c>
      <c r="Z424" s="35">
        <v>763</v>
      </c>
      <c r="AA424" s="53" t="s">
        <v>1654</v>
      </c>
      <c r="AB424" s="68">
        <v>5375571299</v>
      </c>
    </row>
    <row r="425" spans="1:28" ht="15.75" thickBot="1" x14ac:dyDescent="0.3">
      <c r="A425" s="60">
        <v>423</v>
      </c>
      <c r="B425" s="37" t="s">
        <v>423</v>
      </c>
      <c r="C425" s="42" t="s">
        <v>362</v>
      </c>
      <c r="D425" s="37" t="s">
        <v>423</v>
      </c>
      <c r="E425" s="30">
        <v>279</v>
      </c>
      <c r="F425" s="31">
        <v>67</v>
      </c>
      <c r="G425" s="34">
        <v>122</v>
      </c>
      <c r="H425" s="34">
        <v>42</v>
      </c>
      <c r="I425" s="31" t="s">
        <v>991</v>
      </c>
      <c r="J425" s="31">
        <v>376</v>
      </c>
      <c r="K425" s="35" t="s">
        <v>556</v>
      </c>
      <c r="L425" s="35">
        <v>2</v>
      </c>
      <c r="M425" s="59">
        <f t="shared" si="6"/>
        <v>2</v>
      </c>
      <c r="N425" s="35" t="s">
        <v>556</v>
      </c>
      <c r="O425" s="35" t="s">
        <v>557</v>
      </c>
      <c r="P425" s="35" t="s">
        <v>556</v>
      </c>
      <c r="Q425" s="35" t="s">
        <v>915</v>
      </c>
      <c r="R425" s="36" t="s">
        <v>556</v>
      </c>
      <c r="S425" s="35"/>
      <c r="T425" s="35"/>
      <c r="U425" s="35" t="s">
        <v>914</v>
      </c>
      <c r="V425" s="35"/>
      <c r="W425" s="35">
        <v>15</v>
      </c>
      <c r="X425" s="55">
        <v>9618157.1400000006</v>
      </c>
      <c r="Y425" s="35">
        <v>15</v>
      </c>
      <c r="Z425" s="35">
        <v>5521</v>
      </c>
      <c r="AA425" s="53" t="s">
        <v>1655</v>
      </c>
      <c r="AB425" s="68" t="s">
        <v>1656</v>
      </c>
    </row>
    <row r="426" spans="1:28" ht="15.75" thickBot="1" x14ac:dyDescent="0.3">
      <c r="A426" s="60">
        <v>424</v>
      </c>
      <c r="B426" s="37" t="s">
        <v>424</v>
      </c>
      <c r="C426" s="42" t="s">
        <v>362</v>
      </c>
      <c r="D426" s="37" t="s">
        <v>424</v>
      </c>
      <c r="E426" s="30">
        <v>390</v>
      </c>
      <c r="F426" s="31">
        <v>59</v>
      </c>
      <c r="G426" s="34">
        <v>113</v>
      </c>
      <c r="H426" s="34">
        <v>33</v>
      </c>
      <c r="I426" s="31" t="s">
        <v>990</v>
      </c>
      <c r="J426" s="31"/>
      <c r="K426" s="35" t="s">
        <v>556</v>
      </c>
      <c r="L426" s="35"/>
      <c r="M426" s="59">
        <f t="shared" si="6"/>
        <v>0</v>
      </c>
      <c r="N426" s="35" t="s">
        <v>556</v>
      </c>
      <c r="O426" s="35" t="s">
        <v>557</v>
      </c>
      <c r="P426" s="35" t="s">
        <v>557</v>
      </c>
      <c r="Q426" s="35" t="s">
        <v>915</v>
      </c>
      <c r="R426" s="36" t="s">
        <v>556</v>
      </c>
      <c r="S426" s="35"/>
      <c r="T426" s="35"/>
      <c r="U426" s="35" t="s">
        <v>914</v>
      </c>
      <c r="V426" s="35"/>
      <c r="W426" s="35">
        <v>9</v>
      </c>
      <c r="X426" s="55">
        <v>1849772.07</v>
      </c>
      <c r="Y426" s="35">
        <v>129</v>
      </c>
      <c r="Z426" s="35">
        <v>715</v>
      </c>
      <c r="AA426" s="53" t="s">
        <v>1657</v>
      </c>
      <c r="AB426" s="68">
        <v>5368144411</v>
      </c>
    </row>
    <row r="427" spans="1:28" ht="15.75" thickBot="1" x14ac:dyDescent="0.3">
      <c r="A427" s="60">
        <v>425</v>
      </c>
      <c r="B427" s="37" t="s">
        <v>425</v>
      </c>
      <c r="C427" s="42" t="s">
        <v>362</v>
      </c>
      <c r="D427" s="37" t="s">
        <v>425</v>
      </c>
      <c r="E427" s="30">
        <v>870</v>
      </c>
      <c r="F427" s="31">
        <v>190</v>
      </c>
      <c r="G427" s="34">
        <v>114</v>
      </c>
      <c r="H427" s="34">
        <v>34</v>
      </c>
      <c r="I427" s="31" t="s">
        <v>991</v>
      </c>
      <c r="J427" s="31">
        <v>176</v>
      </c>
      <c r="K427" s="35" t="s">
        <v>556</v>
      </c>
      <c r="L427" s="35">
        <v>4</v>
      </c>
      <c r="M427" s="59">
        <f t="shared" si="6"/>
        <v>4</v>
      </c>
      <c r="N427" s="35" t="s">
        <v>556</v>
      </c>
      <c r="O427" s="35" t="s">
        <v>557</v>
      </c>
      <c r="P427" s="35" t="s">
        <v>557</v>
      </c>
      <c r="Q427" s="35" t="s">
        <v>915</v>
      </c>
      <c r="R427" s="36" t="s">
        <v>556</v>
      </c>
      <c r="S427" s="35"/>
      <c r="T427" s="35"/>
      <c r="U427" s="35" t="s">
        <v>914</v>
      </c>
      <c r="V427" s="35"/>
      <c r="W427" s="35">
        <v>1</v>
      </c>
      <c r="X427" s="55">
        <v>1029132.4</v>
      </c>
      <c r="Y427" s="35">
        <v>509</v>
      </c>
      <c r="Z427" s="35">
        <v>1763</v>
      </c>
      <c r="AA427" s="53" t="s">
        <v>1658</v>
      </c>
      <c r="AB427" s="68">
        <v>5358948783</v>
      </c>
    </row>
    <row r="428" spans="1:28" ht="15.75" thickBot="1" x14ac:dyDescent="0.3">
      <c r="A428" s="60">
        <v>426</v>
      </c>
      <c r="B428" s="37" t="s">
        <v>427</v>
      </c>
      <c r="C428" s="42" t="s">
        <v>362</v>
      </c>
      <c r="D428" s="37" t="s">
        <v>427</v>
      </c>
      <c r="E428" s="30">
        <v>65</v>
      </c>
      <c r="F428" s="31">
        <v>27</v>
      </c>
      <c r="G428" s="34">
        <v>119</v>
      </c>
      <c r="H428" s="34">
        <v>39</v>
      </c>
      <c r="I428" s="31" t="s">
        <v>990</v>
      </c>
      <c r="J428" s="31">
        <v>176</v>
      </c>
      <c r="K428" s="35" t="s">
        <v>556</v>
      </c>
      <c r="L428" s="35">
        <v>2</v>
      </c>
      <c r="M428" s="59">
        <f t="shared" si="6"/>
        <v>2</v>
      </c>
      <c r="N428" s="35" t="s">
        <v>556</v>
      </c>
      <c r="O428" s="35" t="s">
        <v>557</v>
      </c>
      <c r="P428" s="35" t="s">
        <v>557</v>
      </c>
      <c r="Q428" s="35" t="s">
        <v>916</v>
      </c>
      <c r="R428" s="36" t="s">
        <v>557</v>
      </c>
      <c r="S428" s="35"/>
      <c r="T428" s="35"/>
      <c r="U428" s="35" t="s">
        <v>914</v>
      </c>
      <c r="V428" s="35"/>
      <c r="W428" s="35">
        <v>14</v>
      </c>
      <c r="X428" s="55">
        <v>2694366.53</v>
      </c>
      <c r="Y428" s="35">
        <v>173</v>
      </c>
      <c r="Z428" s="35">
        <v>1279</v>
      </c>
      <c r="AA428" s="53" t="s">
        <v>1659</v>
      </c>
      <c r="AB428" s="53" t="s">
        <v>1660</v>
      </c>
    </row>
    <row r="429" spans="1:28" ht="15.75" thickBot="1" x14ac:dyDescent="0.3">
      <c r="A429" s="60">
        <v>427</v>
      </c>
      <c r="B429" s="37" t="s">
        <v>26</v>
      </c>
      <c r="C429" s="42" t="s">
        <v>362</v>
      </c>
      <c r="D429" s="37" t="s">
        <v>26</v>
      </c>
      <c r="E429" s="30">
        <v>92</v>
      </c>
      <c r="F429" s="31">
        <v>16</v>
      </c>
      <c r="G429" s="34">
        <v>119</v>
      </c>
      <c r="H429" s="34">
        <v>39</v>
      </c>
      <c r="I429" s="31" t="s">
        <v>991</v>
      </c>
      <c r="J429" s="31"/>
      <c r="K429" s="35" t="s">
        <v>556</v>
      </c>
      <c r="L429" s="35"/>
      <c r="M429" s="59">
        <f t="shared" si="6"/>
        <v>0</v>
      </c>
      <c r="N429" s="35" t="s">
        <v>556</v>
      </c>
      <c r="O429" s="35" t="s">
        <v>557</v>
      </c>
      <c r="P429" s="35" t="s">
        <v>557</v>
      </c>
      <c r="Q429" s="35" t="s">
        <v>915</v>
      </c>
      <c r="R429" s="36" t="s">
        <v>556</v>
      </c>
      <c r="S429" s="35"/>
      <c r="T429" s="35"/>
      <c r="U429" s="35" t="s">
        <v>914</v>
      </c>
      <c r="V429" s="35"/>
      <c r="W429" s="35">
        <v>6</v>
      </c>
      <c r="X429" s="55">
        <v>1572875</v>
      </c>
      <c r="Y429" s="35">
        <v>1</v>
      </c>
      <c r="Z429" s="35">
        <v>630</v>
      </c>
      <c r="AA429" s="53" t="s">
        <v>1661</v>
      </c>
      <c r="AB429" s="68">
        <v>5358306623</v>
      </c>
    </row>
    <row r="430" spans="1:28" ht="15.75" thickBot="1" x14ac:dyDescent="0.3">
      <c r="A430" s="60">
        <v>428</v>
      </c>
      <c r="B430" s="37" t="s">
        <v>428</v>
      </c>
      <c r="C430" s="42" t="s">
        <v>362</v>
      </c>
      <c r="D430" s="37" t="s">
        <v>428</v>
      </c>
      <c r="E430" s="30">
        <v>503</v>
      </c>
      <c r="F430" s="31">
        <v>102</v>
      </c>
      <c r="G430" s="34">
        <v>113</v>
      </c>
      <c r="H430" s="34">
        <v>33</v>
      </c>
      <c r="I430" s="31" t="s">
        <v>990</v>
      </c>
      <c r="J430" s="31"/>
      <c r="K430" s="35" t="s">
        <v>556</v>
      </c>
      <c r="L430" s="35">
        <v>8</v>
      </c>
      <c r="M430" s="59">
        <f t="shared" si="6"/>
        <v>8</v>
      </c>
      <c r="N430" s="35" t="s">
        <v>556</v>
      </c>
      <c r="O430" s="35" t="s">
        <v>557</v>
      </c>
      <c r="P430" s="35" t="s">
        <v>556</v>
      </c>
      <c r="Q430" s="35" t="s">
        <v>915</v>
      </c>
      <c r="R430" s="36" t="s">
        <v>556</v>
      </c>
      <c r="S430" s="35"/>
      <c r="T430" s="35"/>
      <c r="U430" s="35" t="s">
        <v>914</v>
      </c>
      <c r="V430" s="35"/>
      <c r="W430" s="35">
        <v>14</v>
      </c>
      <c r="X430" s="55">
        <v>2633978.73</v>
      </c>
      <c r="Y430" s="35">
        <v>32</v>
      </c>
      <c r="Z430" s="35">
        <v>1213</v>
      </c>
      <c r="AA430" s="53" t="s">
        <v>1662</v>
      </c>
      <c r="AB430" s="68" t="s">
        <v>1663</v>
      </c>
    </row>
    <row r="431" spans="1:28" ht="15.75" thickBot="1" x14ac:dyDescent="0.3">
      <c r="A431" s="60">
        <v>429</v>
      </c>
      <c r="B431" s="37" t="s">
        <v>429</v>
      </c>
      <c r="C431" s="42" t="s">
        <v>362</v>
      </c>
      <c r="D431" s="37" t="s">
        <v>429</v>
      </c>
      <c r="E431" s="30">
        <v>90</v>
      </c>
      <c r="F431" s="31">
        <v>39</v>
      </c>
      <c r="G431" s="34">
        <v>124</v>
      </c>
      <c r="H431" s="34">
        <v>44</v>
      </c>
      <c r="I431" s="31" t="s">
        <v>991</v>
      </c>
      <c r="J431" s="31">
        <v>248</v>
      </c>
      <c r="K431" s="35" t="s">
        <v>556</v>
      </c>
      <c r="L431" s="35">
        <v>1</v>
      </c>
      <c r="M431" s="59">
        <f t="shared" si="6"/>
        <v>1</v>
      </c>
      <c r="N431" s="35" t="s">
        <v>556</v>
      </c>
      <c r="O431" s="35" t="s">
        <v>557</v>
      </c>
      <c r="P431" s="35" t="s">
        <v>556</v>
      </c>
      <c r="Q431" s="35" t="s">
        <v>916</v>
      </c>
      <c r="R431" s="36" t="s">
        <v>557</v>
      </c>
      <c r="S431" s="35"/>
      <c r="T431" s="35"/>
      <c r="U431" s="35" t="s">
        <v>914</v>
      </c>
      <c r="V431" s="35"/>
      <c r="W431" s="35">
        <v>6</v>
      </c>
      <c r="X431" s="55">
        <v>986914.75</v>
      </c>
      <c r="Y431" s="35"/>
      <c r="Z431" s="35">
        <v>173</v>
      </c>
      <c r="AA431" s="53" t="s">
        <v>1664</v>
      </c>
      <c r="AB431" s="68">
        <v>5358254213</v>
      </c>
    </row>
    <row r="432" spans="1:28" ht="15.75" thickBot="1" x14ac:dyDescent="0.3">
      <c r="A432" s="60">
        <v>430</v>
      </c>
      <c r="B432" s="37" t="s">
        <v>430</v>
      </c>
      <c r="C432" s="42" t="s">
        <v>362</v>
      </c>
      <c r="D432" s="37" t="s">
        <v>430</v>
      </c>
      <c r="E432" s="30">
        <v>1322</v>
      </c>
      <c r="F432" s="31">
        <v>274</v>
      </c>
      <c r="G432" s="34">
        <v>107</v>
      </c>
      <c r="H432" s="34">
        <v>27</v>
      </c>
      <c r="I432" s="31" t="s">
        <v>990</v>
      </c>
      <c r="J432" s="31"/>
      <c r="K432" s="35" t="s">
        <v>556</v>
      </c>
      <c r="L432" s="35">
        <v>9</v>
      </c>
      <c r="M432" s="59">
        <f t="shared" si="6"/>
        <v>9</v>
      </c>
      <c r="N432" s="35" t="s">
        <v>556</v>
      </c>
      <c r="O432" s="35" t="s">
        <v>556</v>
      </c>
      <c r="P432" s="35" t="s">
        <v>556</v>
      </c>
      <c r="Q432" s="35" t="s">
        <v>915</v>
      </c>
      <c r="R432" s="36" t="s">
        <v>556</v>
      </c>
      <c r="S432" s="35"/>
      <c r="T432" s="35"/>
      <c r="U432" s="35" t="s">
        <v>914</v>
      </c>
      <c r="V432" s="35"/>
      <c r="W432" s="35">
        <v>90</v>
      </c>
      <c r="X432" s="55">
        <v>14464374.789999999</v>
      </c>
      <c r="Y432" s="35">
        <v>838</v>
      </c>
      <c r="Z432" s="35">
        <v>3692</v>
      </c>
      <c r="AA432" s="53" t="s">
        <v>1665</v>
      </c>
      <c r="AB432" s="64">
        <v>5324923287</v>
      </c>
    </row>
    <row r="433" spans="1:28" ht="15.75" thickBot="1" x14ac:dyDescent="0.3">
      <c r="A433" s="60">
        <v>431</v>
      </c>
      <c r="B433" s="37" t="s">
        <v>431</v>
      </c>
      <c r="C433" s="42" t="s">
        <v>362</v>
      </c>
      <c r="D433" s="37" t="s">
        <v>431</v>
      </c>
      <c r="E433" s="30">
        <v>183</v>
      </c>
      <c r="F433" s="31">
        <v>59</v>
      </c>
      <c r="G433" s="34">
        <v>107</v>
      </c>
      <c r="H433" s="34">
        <v>37</v>
      </c>
      <c r="I433" s="31" t="s">
        <v>991</v>
      </c>
      <c r="J433" s="31"/>
      <c r="K433" s="35" t="s">
        <v>556</v>
      </c>
      <c r="L433" s="35"/>
      <c r="M433" s="59">
        <f t="shared" si="6"/>
        <v>0</v>
      </c>
      <c r="N433" s="35" t="s">
        <v>556</v>
      </c>
      <c r="O433" s="35" t="s">
        <v>557</v>
      </c>
      <c r="P433" s="35" t="s">
        <v>556</v>
      </c>
      <c r="Q433" s="35" t="s">
        <v>915</v>
      </c>
      <c r="R433" s="36" t="s">
        <v>556</v>
      </c>
      <c r="S433" s="35"/>
      <c r="T433" s="35"/>
      <c r="U433" s="35" t="s">
        <v>914</v>
      </c>
      <c r="V433" s="35"/>
      <c r="W433" s="35">
        <v>7</v>
      </c>
      <c r="X433" s="55">
        <v>170022.01</v>
      </c>
      <c r="Y433" s="35">
        <v>356</v>
      </c>
      <c r="Z433" s="35">
        <v>56</v>
      </c>
      <c r="AA433" s="53" t="s">
        <v>1666</v>
      </c>
      <c r="AB433" s="68">
        <v>5324517279</v>
      </c>
    </row>
    <row r="434" spans="1:28" ht="15.75" thickBot="1" x14ac:dyDescent="0.3">
      <c r="A434" s="60">
        <v>432</v>
      </c>
      <c r="B434" s="37" t="s">
        <v>432</v>
      </c>
      <c r="C434" s="42" t="s">
        <v>362</v>
      </c>
      <c r="D434" s="37" t="s">
        <v>432</v>
      </c>
      <c r="E434" s="30">
        <v>1026</v>
      </c>
      <c r="F434" s="31">
        <v>217</v>
      </c>
      <c r="G434" s="34">
        <v>101</v>
      </c>
      <c r="H434" s="34">
        <v>21</v>
      </c>
      <c r="I434" s="31" t="s">
        <v>990</v>
      </c>
      <c r="J434" s="31">
        <v>168</v>
      </c>
      <c r="K434" s="35" t="s">
        <v>556</v>
      </c>
      <c r="L434" s="35">
        <v>8</v>
      </c>
      <c r="M434" s="59">
        <f t="shared" si="6"/>
        <v>8</v>
      </c>
      <c r="N434" s="35" t="s">
        <v>556</v>
      </c>
      <c r="O434" s="35" t="s">
        <v>556</v>
      </c>
      <c r="P434" s="35" t="s">
        <v>556</v>
      </c>
      <c r="Q434" s="35" t="s">
        <v>915</v>
      </c>
      <c r="R434" s="36" t="s">
        <v>556</v>
      </c>
      <c r="S434" s="35"/>
      <c r="T434" s="35"/>
      <c r="U434" s="35" t="s">
        <v>914</v>
      </c>
      <c r="V434" s="35"/>
      <c r="W434" s="35">
        <v>36</v>
      </c>
      <c r="X434" s="55">
        <v>1520477.64</v>
      </c>
      <c r="Y434" s="35">
        <v>447</v>
      </c>
      <c r="Z434" s="35">
        <v>1001</v>
      </c>
      <c r="AA434" s="53" t="s">
        <v>1667</v>
      </c>
      <c r="AB434" s="64">
        <v>5358490383</v>
      </c>
    </row>
    <row r="435" spans="1:28" ht="15.75" thickBot="1" x14ac:dyDescent="0.3">
      <c r="A435" s="60">
        <v>433</v>
      </c>
      <c r="B435" s="37" t="s">
        <v>433</v>
      </c>
      <c r="C435" s="42" t="s">
        <v>362</v>
      </c>
      <c r="D435" s="37" t="s">
        <v>433</v>
      </c>
      <c r="E435" s="30">
        <v>411</v>
      </c>
      <c r="F435" s="31">
        <v>78</v>
      </c>
      <c r="G435" s="34">
        <v>105</v>
      </c>
      <c r="H435" s="34">
        <v>25</v>
      </c>
      <c r="I435" s="31" t="s">
        <v>991</v>
      </c>
      <c r="J435" s="31"/>
      <c r="K435" s="35" t="s">
        <v>556</v>
      </c>
      <c r="L435" s="35">
        <v>3</v>
      </c>
      <c r="M435" s="59">
        <f t="shared" si="6"/>
        <v>3</v>
      </c>
      <c r="N435" s="35" t="s">
        <v>556</v>
      </c>
      <c r="O435" s="35" t="s">
        <v>557</v>
      </c>
      <c r="P435" s="35" t="s">
        <v>556</v>
      </c>
      <c r="Q435" s="35" t="s">
        <v>915</v>
      </c>
      <c r="R435" s="36" t="s">
        <v>556</v>
      </c>
      <c r="S435" s="35"/>
      <c r="T435" s="35"/>
      <c r="U435" s="35" t="s">
        <v>914</v>
      </c>
      <c r="V435" s="35"/>
      <c r="W435" s="35">
        <v>18</v>
      </c>
      <c r="X435" s="55">
        <v>1613575.92</v>
      </c>
      <c r="Y435" s="35">
        <v>181</v>
      </c>
      <c r="Z435" s="35">
        <v>141</v>
      </c>
      <c r="AA435" s="53" t="s">
        <v>1668</v>
      </c>
      <c r="AB435" s="70">
        <v>5443633584</v>
      </c>
    </row>
    <row r="436" spans="1:28" ht="15.75" thickBot="1" x14ac:dyDescent="0.3">
      <c r="A436" s="60">
        <v>434</v>
      </c>
      <c r="B436" s="37" t="s">
        <v>434</v>
      </c>
      <c r="C436" s="42" t="s">
        <v>362</v>
      </c>
      <c r="D436" s="37" t="s">
        <v>434</v>
      </c>
      <c r="E436" s="30">
        <v>455</v>
      </c>
      <c r="F436" s="31">
        <v>95</v>
      </c>
      <c r="G436" s="34">
        <v>112</v>
      </c>
      <c r="H436" s="34">
        <v>32</v>
      </c>
      <c r="I436" s="31" t="s">
        <v>990</v>
      </c>
      <c r="J436" s="31">
        <v>168</v>
      </c>
      <c r="K436" s="35" t="s">
        <v>556</v>
      </c>
      <c r="L436" s="35">
        <v>5</v>
      </c>
      <c r="M436" s="59">
        <f t="shared" si="6"/>
        <v>5</v>
      </c>
      <c r="N436" s="35" t="s">
        <v>556</v>
      </c>
      <c r="O436" s="35" t="s">
        <v>557</v>
      </c>
      <c r="P436" s="35" t="s">
        <v>556</v>
      </c>
      <c r="Q436" s="35" t="s">
        <v>915</v>
      </c>
      <c r="R436" s="36" t="s">
        <v>556</v>
      </c>
      <c r="S436" s="35"/>
      <c r="T436" s="35"/>
      <c r="U436" s="35" t="s">
        <v>914</v>
      </c>
      <c r="V436" s="35"/>
      <c r="W436" s="35">
        <v>22</v>
      </c>
      <c r="X436" s="55">
        <v>3283305.91</v>
      </c>
      <c r="Y436" s="35">
        <v>102</v>
      </c>
      <c r="Z436" s="35">
        <v>2085</v>
      </c>
      <c r="AA436" s="53" t="s">
        <v>1669</v>
      </c>
      <c r="AB436" s="64" t="s">
        <v>1670</v>
      </c>
    </row>
    <row r="437" spans="1:28" ht="15.75" thickBot="1" x14ac:dyDescent="0.3">
      <c r="A437" s="60">
        <v>435</v>
      </c>
      <c r="B437" s="37" t="s">
        <v>435</v>
      </c>
      <c r="C437" s="42" t="s">
        <v>362</v>
      </c>
      <c r="D437" s="37" t="s">
        <v>435</v>
      </c>
      <c r="E437" s="30">
        <v>259</v>
      </c>
      <c r="F437" s="31">
        <v>56</v>
      </c>
      <c r="G437" s="34">
        <v>122</v>
      </c>
      <c r="H437" s="34">
        <v>42</v>
      </c>
      <c r="I437" s="31" t="s">
        <v>991</v>
      </c>
      <c r="J437" s="31"/>
      <c r="K437" s="35" t="s">
        <v>556</v>
      </c>
      <c r="L437" s="35">
        <v>4</v>
      </c>
      <c r="M437" s="59">
        <f t="shared" si="6"/>
        <v>4</v>
      </c>
      <c r="N437" s="35" t="s">
        <v>556</v>
      </c>
      <c r="O437" s="35" t="s">
        <v>557</v>
      </c>
      <c r="P437" s="35" t="s">
        <v>556</v>
      </c>
      <c r="Q437" s="35" t="s">
        <v>916</v>
      </c>
      <c r="R437" s="36" t="s">
        <v>557</v>
      </c>
      <c r="S437" s="35"/>
      <c r="T437" s="35"/>
      <c r="U437" s="35" t="s">
        <v>914</v>
      </c>
      <c r="V437" s="35"/>
      <c r="W437" s="35">
        <v>33</v>
      </c>
      <c r="X437" s="55">
        <v>1834274.67</v>
      </c>
      <c r="Y437" s="35">
        <v>16</v>
      </c>
      <c r="Z437" s="35">
        <v>244</v>
      </c>
      <c r="AA437" s="53" t="s">
        <v>1671</v>
      </c>
      <c r="AB437" s="64" t="s">
        <v>1672</v>
      </c>
    </row>
    <row r="438" spans="1:28" ht="15.75" thickBot="1" x14ac:dyDescent="0.3">
      <c r="A438" s="60">
        <v>436</v>
      </c>
      <c r="B438" s="37" t="s">
        <v>436</v>
      </c>
      <c r="C438" s="42" t="s">
        <v>362</v>
      </c>
      <c r="D438" s="37" t="s">
        <v>436</v>
      </c>
      <c r="E438" s="30">
        <v>2188</v>
      </c>
      <c r="F438" s="31">
        <v>381</v>
      </c>
      <c r="G438" s="34">
        <v>100</v>
      </c>
      <c r="H438" s="34">
        <v>20</v>
      </c>
      <c r="I438" s="31" t="s">
        <v>990</v>
      </c>
      <c r="J438" s="31">
        <v>640</v>
      </c>
      <c r="K438" s="35" t="s">
        <v>556</v>
      </c>
      <c r="L438" s="35">
        <v>13</v>
      </c>
      <c r="M438" s="59">
        <f t="shared" si="6"/>
        <v>13</v>
      </c>
      <c r="N438" s="35" t="s">
        <v>556</v>
      </c>
      <c r="O438" s="35" t="s">
        <v>556</v>
      </c>
      <c r="P438" s="35" t="s">
        <v>556</v>
      </c>
      <c r="Q438" s="35" t="s">
        <v>915</v>
      </c>
      <c r="R438" s="36" t="s">
        <v>556</v>
      </c>
      <c r="S438" s="35"/>
      <c r="T438" s="35"/>
      <c r="U438" s="35" t="s">
        <v>914</v>
      </c>
      <c r="V438" s="35"/>
      <c r="W438" s="35"/>
      <c r="X438" s="35"/>
      <c r="Y438" s="35">
        <v>323</v>
      </c>
      <c r="Z438" s="35">
        <v>3079</v>
      </c>
      <c r="AA438" s="53" t="s">
        <v>1673</v>
      </c>
      <c r="AB438" s="68">
        <v>5333389359</v>
      </c>
    </row>
    <row r="439" spans="1:28" ht="15.75" thickBot="1" x14ac:dyDescent="0.3">
      <c r="A439" s="60">
        <v>437</v>
      </c>
      <c r="B439" s="37" t="s">
        <v>437</v>
      </c>
      <c r="C439" s="42" t="s">
        <v>362</v>
      </c>
      <c r="D439" s="37" t="s">
        <v>437</v>
      </c>
      <c r="E439" s="30">
        <v>50</v>
      </c>
      <c r="F439" s="31">
        <v>15</v>
      </c>
      <c r="G439" s="34">
        <v>108</v>
      </c>
      <c r="H439" s="34">
        <v>38</v>
      </c>
      <c r="I439" s="31" t="s">
        <v>991</v>
      </c>
      <c r="J439" s="31"/>
      <c r="K439" s="35" t="s">
        <v>556</v>
      </c>
      <c r="L439" s="35"/>
      <c r="M439" s="59">
        <f t="shared" si="6"/>
        <v>0</v>
      </c>
      <c r="N439" s="35" t="s">
        <v>556</v>
      </c>
      <c r="O439" s="35" t="s">
        <v>557</v>
      </c>
      <c r="P439" s="35" t="s">
        <v>557</v>
      </c>
      <c r="Q439" s="35" t="s">
        <v>915</v>
      </c>
      <c r="R439" s="36" t="s">
        <v>556</v>
      </c>
      <c r="S439" s="35"/>
      <c r="T439" s="35"/>
      <c r="U439" s="35" t="s">
        <v>914</v>
      </c>
      <c r="V439" s="35"/>
      <c r="W439" s="35"/>
      <c r="X439" s="35"/>
      <c r="Y439" s="35">
        <v>34</v>
      </c>
      <c r="Z439" s="35">
        <v>302</v>
      </c>
      <c r="AA439" s="53" t="s">
        <v>1674</v>
      </c>
      <c r="AB439" s="68" t="s">
        <v>1675</v>
      </c>
    </row>
    <row r="440" spans="1:28" ht="15.75" thickBot="1" x14ac:dyDescent="0.3">
      <c r="A440" s="60">
        <v>438</v>
      </c>
      <c r="B440" s="37" t="s">
        <v>438</v>
      </c>
      <c r="C440" s="42" t="s">
        <v>362</v>
      </c>
      <c r="D440" s="37" t="s">
        <v>438</v>
      </c>
      <c r="E440" s="30">
        <v>192</v>
      </c>
      <c r="F440" s="31">
        <v>40</v>
      </c>
      <c r="G440" s="34">
        <v>124</v>
      </c>
      <c r="H440" s="34">
        <v>44</v>
      </c>
      <c r="I440" s="31" t="s">
        <v>991</v>
      </c>
      <c r="J440" s="31">
        <v>376</v>
      </c>
      <c r="K440" s="35" t="s">
        <v>556</v>
      </c>
      <c r="L440" s="35">
        <v>1</v>
      </c>
      <c r="M440" s="59">
        <f t="shared" si="6"/>
        <v>1</v>
      </c>
      <c r="N440" s="35" t="s">
        <v>556</v>
      </c>
      <c r="O440" s="35" t="s">
        <v>557</v>
      </c>
      <c r="P440" s="35" t="s">
        <v>557</v>
      </c>
      <c r="Q440" s="35" t="s">
        <v>915</v>
      </c>
      <c r="R440" s="36" t="s">
        <v>556</v>
      </c>
      <c r="S440" s="35"/>
      <c r="T440" s="35"/>
      <c r="U440" s="35" t="s">
        <v>914</v>
      </c>
      <c r="V440" s="35"/>
      <c r="W440" s="35"/>
      <c r="X440" s="35"/>
      <c r="Y440" s="35">
        <v>48</v>
      </c>
      <c r="Z440" s="35">
        <v>4273</v>
      </c>
      <c r="AA440" s="53" t="s">
        <v>1676</v>
      </c>
      <c r="AB440" s="68">
        <v>5358750243</v>
      </c>
    </row>
    <row r="441" spans="1:28" ht="15.75" thickBot="1" x14ac:dyDescent="0.3">
      <c r="A441" s="60">
        <v>439</v>
      </c>
      <c r="B441" s="37" t="s">
        <v>255</v>
      </c>
      <c r="C441" s="42" t="s">
        <v>362</v>
      </c>
      <c r="D441" s="37" t="s">
        <v>255</v>
      </c>
      <c r="E441" s="30">
        <v>360</v>
      </c>
      <c r="F441" s="31">
        <v>60</v>
      </c>
      <c r="G441" s="34">
        <v>124</v>
      </c>
      <c r="H441" s="34">
        <v>44</v>
      </c>
      <c r="I441" s="31" t="s">
        <v>991</v>
      </c>
      <c r="J441" s="31">
        <v>240</v>
      </c>
      <c r="K441" s="35" t="s">
        <v>556</v>
      </c>
      <c r="L441" s="35">
        <v>2</v>
      </c>
      <c r="M441" s="59">
        <f t="shared" si="6"/>
        <v>2</v>
      </c>
      <c r="N441" s="35" t="s">
        <v>556</v>
      </c>
      <c r="O441" s="35" t="s">
        <v>557</v>
      </c>
      <c r="P441" s="35" t="s">
        <v>557</v>
      </c>
      <c r="Q441" s="35" t="s">
        <v>915</v>
      </c>
      <c r="R441" s="36" t="s">
        <v>556</v>
      </c>
      <c r="S441" s="35"/>
      <c r="T441" s="35"/>
      <c r="U441" s="35" t="s">
        <v>914</v>
      </c>
      <c r="V441" s="35"/>
      <c r="W441" s="35"/>
      <c r="X441" s="35"/>
      <c r="Y441" s="35"/>
      <c r="Z441" s="35"/>
      <c r="AA441" s="53" t="s">
        <v>1677</v>
      </c>
      <c r="AB441" s="66">
        <v>5356272675</v>
      </c>
    </row>
    <row r="442" spans="1:28" ht="15.75" thickBot="1" x14ac:dyDescent="0.3">
      <c r="A442" s="60">
        <v>440</v>
      </c>
      <c r="B442" s="37" t="s">
        <v>439</v>
      </c>
      <c r="C442" s="42" t="s">
        <v>362</v>
      </c>
      <c r="D442" s="37" t="s">
        <v>439</v>
      </c>
      <c r="E442" s="30">
        <v>43</v>
      </c>
      <c r="F442" s="31">
        <v>33</v>
      </c>
      <c r="G442" s="34">
        <v>123</v>
      </c>
      <c r="H442" s="34">
        <v>43</v>
      </c>
      <c r="I442" s="31" t="s">
        <v>991</v>
      </c>
      <c r="J442" s="31"/>
      <c r="K442" s="35" t="s">
        <v>556</v>
      </c>
      <c r="L442" s="35"/>
      <c r="M442" s="59">
        <f t="shared" si="6"/>
        <v>0</v>
      </c>
      <c r="N442" s="35" t="s">
        <v>556</v>
      </c>
      <c r="O442" s="35" t="s">
        <v>557</v>
      </c>
      <c r="P442" s="35" t="s">
        <v>557</v>
      </c>
      <c r="Q442" s="35" t="s">
        <v>916</v>
      </c>
      <c r="R442" s="36" t="s">
        <v>557</v>
      </c>
      <c r="S442" s="35"/>
      <c r="T442" s="35"/>
      <c r="U442" s="35" t="s">
        <v>914</v>
      </c>
      <c r="V442" s="35"/>
      <c r="W442" s="35">
        <v>10</v>
      </c>
      <c r="X442" s="55">
        <v>1747057.68</v>
      </c>
      <c r="Y442" s="35">
        <v>107</v>
      </c>
      <c r="Z442" s="35">
        <v>257</v>
      </c>
      <c r="AA442" s="53" t="s">
        <v>1678</v>
      </c>
      <c r="AB442" s="64">
        <v>5386643523</v>
      </c>
    </row>
    <row r="443" spans="1:28" ht="15.75" thickBot="1" x14ac:dyDescent="0.3">
      <c r="A443" s="60">
        <v>441</v>
      </c>
      <c r="B443" s="37" t="s">
        <v>440</v>
      </c>
      <c r="C443" s="42" t="s">
        <v>362</v>
      </c>
      <c r="D443" s="37" t="s">
        <v>440</v>
      </c>
      <c r="E443" s="30">
        <v>197</v>
      </c>
      <c r="F443" s="31">
        <v>52</v>
      </c>
      <c r="G443" s="34">
        <v>115</v>
      </c>
      <c r="H443" s="34">
        <v>35</v>
      </c>
      <c r="I443" s="31" t="s">
        <v>990</v>
      </c>
      <c r="J443" s="31"/>
      <c r="K443" s="35" t="s">
        <v>556</v>
      </c>
      <c r="L443" s="53">
        <v>1</v>
      </c>
      <c r="M443" s="59">
        <f t="shared" si="6"/>
        <v>1</v>
      </c>
      <c r="N443" s="35" t="s">
        <v>556</v>
      </c>
      <c r="O443" s="35" t="s">
        <v>557</v>
      </c>
      <c r="P443" s="35" t="s">
        <v>556</v>
      </c>
      <c r="Q443" s="35" t="s">
        <v>915</v>
      </c>
      <c r="R443" s="36" t="s">
        <v>556</v>
      </c>
      <c r="S443" s="35"/>
      <c r="T443" s="35"/>
      <c r="U443" s="35" t="s">
        <v>914</v>
      </c>
      <c r="V443" s="35"/>
      <c r="W443" s="53"/>
      <c r="X443" s="53"/>
      <c r="Y443" s="53">
        <v>156</v>
      </c>
      <c r="Z443" s="53">
        <v>2091</v>
      </c>
      <c r="AA443" s="53" t="s">
        <v>1679</v>
      </c>
      <c r="AB443" s="68">
        <v>5358724588</v>
      </c>
    </row>
    <row r="444" spans="1:28" ht="15.75" thickBot="1" x14ac:dyDescent="0.3">
      <c r="A444" s="60">
        <v>442</v>
      </c>
      <c r="B444" s="37" t="s">
        <v>441</v>
      </c>
      <c r="C444" s="42" t="s">
        <v>362</v>
      </c>
      <c r="D444" s="37" t="s">
        <v>441</v>
      </c>
      <c r="E444" s="30">
        <v>747</v>
      </c>
      <c r="F444" s="31">
        <v>173</v>
      </c>
      <c r="G444" s="34">
        <v>106</v>
      </c>
      <c r="H444" s="34">
        <v>26</v>
      </c>
      <c r="I444" s="31" t="s">
        <v>990</v>
      </c>
      <c r="J444" s="31">
        <v>160</v>
      </c>
      <c r="K444" s="35" t="s">
        <v>556</v>
      </c>
      <c r="L444" s="35">
        <v>9</v>
      </c>
      <c r="M444" s="59">
        <f t="shared" si="6"/>
        <v>9</v>
      </c>
      <c r="N444" s="35" t="s">
        <v>556</v>
      </c>
      <c r="O444" s="35" t="s">
        <v>557</v>
      </c>
      <c r="P444" s="35" t="s">
        <v>556</v>
      </c>
      <c r="Q444" s="35" t="s">
        <v>915</v>
      </c>
      <c r="R444" s="36" t="s">
        <v>556</v>
      </c>
      <c r="S444" s="35"/>
      <c r="T444" s="35"/>
      <c r="U444" s="35" t="s">
        <v>914</v>
      </c>
      <c r="V444" s="35"/>
      <c r="W444" s="35">
        <v>70</v>
      </c>
      <c r="X444" s="55">
        <v>6511028</v>
      </c>
      <c r="Y444" s="35">
        <v>389</v>
      </c>
      <c r="Z444" s="35">
        <v>1007</v>
      </c>
      <c r="AA444" s="53" t="s">
        <v>1680</v>
      </c>
      <c r="AB444" s="64">
        <v>5356664158</v>
      </c>
    </row>
    <row r="445" spans="1:28" ht="15.75" thickBot="1" x14ac:dyDescent="0.3">
      <c r="A445" s="60">
        <v>443</v>
      </c>
      <c r="B445" s="37" t="s">
        <v>442</v>
      </c>
      <c r="C445" s="42" t="s">
        <v>362</v>
      </c>
      <c r="D445" s="37" t="s">
        <v>442</v>
      </c>
      <c r="E445" s="30">
        <v>734</v>
      </c>
      <c r="F445" s="31">
        <v>144</v>
      </c>
      <c r="G445" s="34">
        <v>105</v>
      </c>
      <c r="H445" s="34">
        <v>25</v>
      </c>
      <c r="I445" s="31" t="s">
        <v>990</v>
      </c>
      <c r="J445" s="31"/>
      <c r="K445" s="35" t="s">
        <v>556</v>
      </c>
      <c r="L445" s="35">
        <v>11</v>
      </c>
      <c r="M445" s="59">
        <f t="shared" si="6"/>
        <v>11</v>
      </c>
      <c r="N445" s="35" t="s">
        <v>556</v>
      </c>
      <c r="O445" s="35" t="s">
        <v>556</v>
      </c>
      <c r="P445" s="35" t="s">
        <v>556</v>
      </c>
      <c r="Q445" s="35" t="s">
        <v>915</v>
      </c>
      <c r="R445" s="36" t="s">
        <v>556</v>
      </c>
      <c r="S445" s="35"/>
      <c r="T445" s="35"/>
      <c r="U445" s="35" t="s">
        <v>914</v>
      </c>
      <c r="V445" s="35"/>
      <c r="W445" s="35">
        <v>1</v>
      </c>
      <c r="X445" s="55">
        <v>7250</v>
      </c>
      <c r="Y445" s="35">
        <v>952</v>
      </c>
      <c r="Z445" s="35">
        <v>1935</v>
      </c>
      <c r="AA445" s="53" t="s">
        <v>1681</v>
      </c>
      <c r="AB445" s="68">
        <v>5373130486</v>
      </c>
    </row>
    <row r="446" spans="1:28" ht="15.75" thickBot="1" x14ac:dyDescent="0.3">
      <c r="A446" s="60">
        <v>444</v>
      </c>
      <c r="B446" s="37" t="s">
        <v>443</v>
      </c>
      <c r="C446" s="42" t="s">
        <v>362</v>
      </c>
      <c r="D446" s="37" t="s">
        <v>443</v>
      </c>
      <c r="E446" s="30">
        <v>42</v>
      </c>
      <c r="F446" s="31">
        <v>13</v>
      </c>
      <c r="G446" s="34">
        <v>103</v>
      </c>
      <c r="H446" s="34">
        <v>23</v>
      </c>
      <c r="I446" s="31" t="s">
        <v>991</v>
      </c>
      <c r="J446" s="31"/>
      <c r="K446" s="35" t="s">
        <v>556</v>
      </c>
      <c r="L446" s="53">
        <v>4</v>
      </c>
      <c r="M446" s="59">
        <f t="shared" si="6"/>
        <v>4</v>
      </c>
      <c r="N446" s="35" t="s">
        <v>557</v>
      </c>
      <c r="O446" s="35" t="s">
        <v>557</v>
      </c>
      <c r="P446" s="35" t="s">
        <v>557</v>
      </c>
      <c r="Q446" s="35" t="s">
        <v>915</v>
      </c>
      <c r="R446" s="36" t="s">
        <v>556</v>
      </c>
      <c r="S446" s="35"/>
      <c r="T446" s="35"/>
      <c r="U446" s="35" t="s">
        <v>914</v>
      </c>
      <c r="V446" s="35"/>
      <c r="W446" s="53"/>
      <c r="X446" s="53"/>
      <c r="Y446" s="53"/>
      <c r="Z446" s="53"/>
      <c r="AA446" s="53" t="s">
        <v>1682</v>
      </c>
      <c r="AB446" s="68">
        <v>5325773640</v>
      </c>
    </row>
    <row r="447" spans="1:28" ht="15.75" thickBot="1" x14ac:dyDescent="0.3">
      <c r="A447" s="60">
        <v>445</v>
      </c>
      <c r="B447" s="37" t="s">
        <v>444</v>
      </c>
      <c r="C447" s="42" t="s">
        <v>362</v>
      </c>
      <c r="D447" s="37" t="s">
        <v>444</v>
      </c>
      <c r="E447" s="30">
        <v>162</v>
      </c>
      <c r="F447" s="31">
        <v>23</v>
      </c>
      <c r="G447" s="34">
        <v>115</v>
      </c>
      <c r="H447" s="34">
        <v>35</v>
      </c>
      <c r="I447" s="31" t="s">
        <v>990</v>
      </c>
      <c r="J447" s="31">
        <v>272</v>
      </c>
      <c r="K447" s="35" t="s">
        <v>556</v>
      </c>
      <c r="L447" s="35">
        <v>1</v>
      </c>
      <c r="M447" s="59">
        <f t="shared" si="6"/>
        <v>1</v>
      </c>
      <c r="N447" s="35" t="s">
        <v>556</v>
      </c>
      <c r="O447" s="35" t="s">
        <v>557</v>
      </c>
      <c r="P447" s="35" t="s">
        <v>556</v>
      </c>
      <c r="Q447" s="35" t="s">
        <v>915</v>
      </c>
      <c r="R447" s="36" t="s">
        <v>556</v>
      </c>
      <c r="S447" s="35"/>
      <c r="T447" s="35"/>
      <c r="U447" s="35" t="s">
        <v>914</v>
      </c>
      <c r="V447" s="35"/>
      <c r="W447" s="35">
        <v>19</v>
      </c>
      <c r="X447" s="55">
        <v>1458865.51</v>
      </c>
      <c r="Y447" s="35">
        <v>14</v>
      </c>
      <c r="Z447" s="35">
        <v>575</v>
      </c>
      <c r="AA447" s="53" t="s">
        <v>1683</v>
      </c>
      <c r="AB447" s="68">
        <v>5332371458</v>
      </c>
    </row>
    <row r="448" spans="1:28" ht="15.75" thickBot="1" x14ac:dyDescent="0.3">
      <c r="A448" s="60">
        <v>446</v>
      </c>
      <c r="B448" s="37" t="s">
        <v>445</v>
      </c>
      <c r="C448" s="42" t="s">
        <v>362</v>
      </c>
      <c r="D448" s="37" t="s">
        <v>445</v>
      </c>
      <c r="E448" s="30">
        <v>1573</v>
      </c>
      <c r="F448" s="31">
        <v>317</v>
      </c>
      <c r="G448" s="34">
        <v>116</v>
      </c>
      <c r="H448" s="34">
        <v>36</v>
      </c>
      <c r="I448" s="31" t="s">
        <v>990</v>
      </c>
      <c r="J448" s="31">
        <v>176</v>
      </c>
      <c r="K448" s="35" t="s">
        <v>556</v>
      </c>
      <c r="L448" s="35">
        <v>17</v>
      </c>
      <c r="M448" s="59">
        <f t="shared" si="6"/>
        <v>17</v>
      </c>
      <c r="N448" s="35" t="s">
        <v>556</v>
      </c>
      <c r="O448" s="35" t="s">
        <v>556</v>
      </c>
      <c r="P448" s="35" t="s">
        <v>556</v>
      </c>
      <c r="Q448" s="35" t="s">
        <v>915</v>
      </c>
      <c r="R448" s="36" t="s">
        <v>556</v>
      </c>
      <c r="S448" s="35"/>
      <c r="T448" s="35"/>
      <c r="U448" s="35" t="s">
        <v>914</v>
      </c>
      <c r="V448" s="35"/>
      <c r="W448" s="35">
        <v>1</v>
      </c>
      <c r="X448" s="55">
        <v>408260.48</v>
      </c>
      <c r="Y448" s="35">
        <v>197</v>
      </c>
      <c r="Z448" s="35">
        <v>2901</v>
      </c>
      <c r="AA448" s="53" t="s">
        <v>1684</v>
      </c>
      <c r="AB448" s="64">
        <v>5372841310</v>
      </c>
    </row>
    <row r="449" spans="1:28" ht="27.75" thickBot="1" x14ac:dyDescent="0.3">
      <c r="A449" s="60">
        <v>447</v>
      </c>
      <c r="B449" s="37" t="s">
        <v>447</v>
      </c>
      <c r="C449" s="42" t="s">
        <v>446</v>
      </c>
      <c r="D449" s="37" t="s">
        <v>447</v>
      </c>
      <c r="E449" s="30">
        <v>572</v>
      </c>
      <c r="F449" s="31">
        <v>167</v>
      </c>
      <c r="G449" s="34">
        <v>51</v>
      </c>
      <c r="H449" s="34">
        <v>21</v>
      </c>
      <c r="I449" s="31" t="s">
        <v>990</v>
      </c>
      <c r="J449" s="31"/>
      <c r="K449" s="35" t="s">
        <v>556</v>
      </c>
      <c r="L449" s="35">
        <v>9</v>
      </c>
      <c r="M449" s="59">
        <f t="shared" si="6"/>
        <v>9</v>
      </c>
      <c r="N449" s="35" t="s">
        <v>556</v>
      </c>
      <c r="O449" s="35" t="s">
        <v>557</v>
      </c>
      <c r="P449" s="35" t="s">
        <v>557</v>
      </c>
      <c r="Q449" s="35" t="s">
        <v>915</v>
      </c>
      <c r="R449" s="36" t="s">
        <v>556</v>
      </c>
      <c r="S449" s="35"/>
      <c r="T449" s="35"/>
      <c r="U449" s="35" t="s">
        <v>914</v>
      </c>
      <c r="V449" s="35"/>
      <c r="W449" s="35">
        <v>81</v>
      </c>
      <c r="X449" s="55">
        <v>14154928.67</v>
      </c>
      <c r="Y449" s="35">
        <v>1974</v>
      </c>
      <c r="Z449" s="35">
        <v>2219</v>
      </c>
      <c r="AA449" s="53" t="s">
        <v>1685</v>
      </c>
      <c r="AB449" s="68" t="s">
        <v>1686</v>
      </c>
    </row>
    <row r="450" spans="1:28" ht="27.75" thickBot="1" x14ac:dyDescent="0.3">
      <c r="A450" s="60">
        <v>448</v>
      </c>
      <c r="B450" s="37" t="s">
        <v>448</v>
      </c>
      <c r="C450" s="42" t="s">
        <v>446</v>
      </c>
      <c r="D450" s="37" t="s">
        <v>448</v>
      </c>
      <c r="E450" s="30">
        <v>174</v>
      </c>
      <c r="F450" s="31">
        <v>47</v>
      </c>
      <c r="G450" s="34">
        <v>56</v>
      </c>
      <c r="H450" s="34">
        <v>26</v>
      </c>
      <c r="I450" s="31" t="s">
        <v>991</v>
      </c>
      <c r="J450" s="31"/>
      <c r="K450" s="35" t="s">
        <v>556</v>
      </c>
      <c r="L450" s="35">
        <v>2</v>
      </c>
      <c r="M450" s="59">
        <f t="shared" si="6"/>
        <v>2</v>
      </c>
      <c r="N450" s="35" t="s">
        <v>556</v>
      </c>
      <c r="O450" s="35" t="s">
        <v>557</v>
      </c>
      <c r="P450" s="35" t="s">
        <v>556</v>
      </c>
      <c r="Q450" s="35" t="s">
        <v>915</v>
      </c>
      <c r="R450" s="36" t="s">
        <v>556</v>
      </c>
      <c r="S450" s="35"/>
      <c r="T450" s="35"/>
      <c r="U450" s="35" t="s">
        <v>914</v>
      </c>
      <c r="V450" s="35"/>
      <c r="W450" s="35">
        <v>17</v>
      </c>
      <c r="X450" s="55">
        <v>7405385.8899999997</v>
      </c>
      <c r="Y450" s="35">
        <v>48</v>
      </c>
      <c r="Z450" s="35">
        <v>1555</v>
      </c>
      <c r="AA450" s="53" t="s">
        <v>1687</v>
      </c>
      <c r="AB450" s="68" t="s">
        <v>1688</v>
      </c>
    </row>
    <row r="451" spans="1:28" ht="27.75" thickBot="1" x14ac:dyDescent="0.3">
      <c r="A451" s="60">
        <v>449</v>
      </c>
      <c r="B451" s="37" t="s">
        <v>449</v>
      </c>
      <c r="C451" s="42" t="s">
        <v>446</v>
      </c>
      <c r="D451" s="37" t="s">
        <v>449</v>
      </c>
      <c r="E451" s="30">
        <v>1163</v>
      </c>
      <c r="F451" s="31">
        <v>270</v>
      </c>
      <c r="G451" s="34">
        <v>34.799999999999997</v>
      </c>
      <c r="H451" s="34">
        <v>4.8</v>
      </c>
      <c r="I451" s="31" t="s">
        <v>990</v>
      </c>
      <c r="J451" s="31">
        <v>392</v>
      </c>
      <c r="K451" s="35" t="s">
        <v>556</v>
      </c>
      <c r="L451" s="35">
        <v>16</v>
      </c>
      <c r="M451" s="59">
        <f t="shared" si="6"/>
        <v>16</v>
      </c>
      <c r="N451" s="35" t="s">
        <v>556</v>
      </c>
      <c r="O451" s="35" t="s">
        <v>556</v>
      </c>
      <c r="P451" s="35" t="s">
        <v>557</v>
      </c>
      <c r="Q451" s="35" t="s">
        <v>915</v>
      </c>
      <c r="R451" s="36" t="s">
        <v>556</v>
      </c>
      <c r="S451" s="35"/>
      <c r="T451" s="35"/>
      <c r="U451" s="35" t="s">
        <v>914</v>
      </c>
      <c r="V451" s="35"/>
      <c r="W451" s="35">
        <v>12</v>
      </c>
      <c r="X451" s="55">
        <v>8891300</v>
      </c>
      <c r="Y451" s="35">
        <v>911</v>
      </c>
      <c r="Z451" s="35">
        <v>2772</v>
      </c>
      <c r="AA451" s="53" t="s">
        <v>1689</v>
      </c>
      <c r="AB451" s="68" t="s">
        <v>1690</v>
      </c>
    </row>
    <row r="452" spans="1:28" ht="27.75" thickBot="1" x14ac:dyDescent="0.3">
      <c r="A452" s="60">
        <v>450</v>
      </c>
      <c r="B452" s="37" t="s">
        <v>450</v>
      </c>
      <c r="C452" s="42" t="s">
        <v>446</v>
      </c>
      <c r="D452" s="37" t="s">
        <v>450</v>
      </c>
      <c r="E452" s="30">
        <v>434</v>
      </c>
      <c r="F452" s="31">
        <v>103</v>
      </c>
      <c r="G452" s="34">
        <v>54</v>
      </c>
      <c r="H452" s="34">
        <v>14</v>
      </c>
      <c r="I452" s="31" t="s">
        <v>991</v>
      </c>
      <c r="J452" s="31">
        <v>176</v>
      </c>
      <c r="K452" s="35" t="s">
        <v>556</v>
      </c>
      <c r="L452" s="35">
        <v>5</v>
      </c>
      <c r="M452" s="59">
        <f t="shared" ref="M452:M515" si="7">SUM(K452:L452)</f>
        <v>5</v>
      </c>
      <c r="N452" s="35" t="s">
        <v>556</v>
      </c>
      <c r="O452" s="35" t="s">
        <v>557</v>
      </c>
      <c r="P452" s="35" t="s">
        <v>557</v>
      </c>
      <c r="Q452" s="35" t="s">
        <v>915</v>
      </c>
      <c r="R452" s="36" t="s">
        <v>556</v>
      </c>
      <c r="S452" s="35"/>
      <c r="T452" s="35"/>
      <c r="U452" s="35" t="s">
        <v>914</v>
      </c>
      <c r="V452" s="35"/>
      <c r="W452" s="35">
        <v>114</v>
      </c>
      <c r="X452" s="55">
        <v>3839705.36</v>
      </c>
      <c r="Y452" s="35">
        <v>641</v>
      </c>
      <c r="Z452" s="35">
        <v>1167</v>
      </c>
      <c r="AA452" s="53" t="s">
        <v>1150</v>
      </c>
      <c r="AB452" s="68" t="s">
        <v>1691</v>
      </c>
    </row>
    <row r="453" spans="1:28" ht="27.75" thickBot="1" x14ac:dyDescent="0.3">
      <c r="A453" s="60">
        <v>451</v>
      </c>
      <c r="B453" s="37" t="s">
        <v>451</v>
      </c>
      <c r="C453" s="42" t="s">
        <v>446</v>
      </c>
      <c r="D453" s="37" t="s">
        <v>451</v>
      </c>
      <c r="E453" s="30">
        <v>420</v>
      </c>
      <c r="F453" s="31">
        <v>99</v>
      </c>
      <c r="G453" s="34">
        <v>49</v>
      </c>
      <c r="H453" s="34">
        <v>19</v>
      </c>
      <c r="I453" s="31" t="s">
        <v>990</v>
      </c>
      <c r="J453" s="31"/>
      <c r="K453" s="35" t="s">
        <v>556</v>
      </c>
      <c r="L453" s="35">
        <v>4</v>
      </c>
      <c r="M453" s="59">
        <f t="shared" si="7"/>
        <v>4</v>
      </c>
      <c r="N453" s="35" t="s">
        <v>556</v>
      </c>
      <c r="O453" s="35" t="s">
        <v>557</v>
      </c>
      <c r="P453" s="35" t="s">
        <v>557</v>
      </c>
      <c r="Q453" s="35" t="s">
        <v>915</v>
      </c>
      <c r="R453" s="36" t="s">
        <v>556</v>
      </c>
      <c r="S453" s="35"/>
      <c r="T453" s="35"/>
      <c r="U453" s="35" t="s">
        <v>914</v>
      </c>
      <c r="V453" s="35"/>
      <c r="W453" s="35">
        <v>21</v>
      </c>
      <c r="X453" s="55">
        <v>9128097.3800000008</v>
      </c>
      <c r="Y453" s="35">
        <v>377</v>
      </c>
      <c r="Z453" s="35">
        <v>2003</v>
      </c>
      <c r="AA453" s="61" t="s">
        <v>1692</v>
      </c>
      <c r="AB453" s="71" t="s">
        <v>1693</v>
      </c>
    </row>
    <row r="454" spans="1:28" ht="27.75" thickBot="1" x14ac:dyDescent="0.3">
      <c r="A454" s="60">
        <v>452</v>
      </c>
      <c r="B454" s="37" t="s">
        <v>452</v>
      </c>
      <c r="C454" s="42" t="s">
        <v>446</v>
      </c>
      <c r="D454" s="37" t="s">
        <v>452</v>
      </c>
      <c r="E454" s="30">
        <v>319</v>
      </c>
      <c r="F454" s="31">
        <v>103</v>
      </c>
      <c r="G454" s="34">
        <v>36</v>
      </c>
      <c r="H454" s="34">
        <v>6</v>
      </c>
      <c r="I454" s="31" t="s">
        <v>990</v>
      </c>
      <c r="J454" s="31"/>
      <c r="K454" s="35" t="s">
        <v>556</v>
      </c>
      <c r="L454" s="35">
        <v>2</v>
      </c>
      <c r="M454" s="59">
        <f t="shared" si="7"/>
        <v>2</v>
      </c>
      <c r="N454" s="35" t="s">
        <v>556</v>
      </c>
      <c r="O454" s="35" t="s">
        <v>557</v>
      </c>
      <c r="P454" s="35" t="s">
        <v>557</v>
      </c>
      <c r="Q454" s="35" t="s">
        <v>915</v>
      </c>
      <c r="R454" s="36" t="s">
        <v>556</v>
      </c>
      <c r="S454" s="35"/>
      <c r="T454" s="35"/>
      <c r="U454" s="35" t="s">
        <v>914</v>
      </c>
      <c r="V454" s="35"/>
      <c r="W454" s="35">
        <v>50</v>
      </c>
      <c r="X454" s="55">
        <v>5279150</v>
      </c>
      <c r="Y454" s="35">
        <v>949</v>
      </c>
      <c r="Z454" s="35">
        <v>1317</v>
      </c>
      <c r="AA454" s="53" t="s">
        <v>1695</v>
      </c>
      <c r="AB454" s="71" t="s">
        <v>1694</v>
      </c>
    </row>
    <row r="455" spans="1:28" ht="27.75" thickBot="1" x14ac:dyDescent="0.3">
      <c r="A455" s="60">
        <v>453</v>
      </c>
      <c r="B455" s="37" t="s">
        <v>453</v>
      </c>
      <c r="C455" s="42" t="s">
        <v>446</v>
      </c>
      <c r="D455" s="37" t="s">
        <v>453</v>
      </c>
      <c r="E455" s="30">
        <v>152</v>
      </c>
      <c r="F455" s="31">
        <v>45</v>
      </c>
      <c r="G455" s="34">
        <v>35.5</v>
      </c>
      <c r="H455" s="34">
        <v>8</v>
      </c>
      <c r="I455" s="31" t="s">
        <v>990</v>
      </c>
      <c r="J455" s="31"/>
      <c r="K455" s="35" t="s">
        <v>556</v>
      </c>
      <c r="L455" s="35">
        <v>1</v>
      </c>
      <c r="M455" s="59">
        <f t="shared" si="7"/>
        <v>1</v>
      </c>
      <c r="N455" s="35" t="s">
        <v>556</v>
      </c>
      <c r="O455" s="35" t="s">
        <v>557</v>
      </c>
      <c r="P455" s="35" t="s">
        <v>556</v>
      </c>
      <c r="Q455" s="35" t="s">
        <v>915</v>
      </c>
      <c r="R455" s="36" t="s">
        <v>556</v>
      </c>
      <c r="S455" s="35"/>
      <c r="T455" s="35"/>
      <c r="U455" s="35" t="s">
        <v>914</v>
      </c>
      <c r="V455" s="35"/>
      <c r="W455" s="35">
        <v>50</v>
      </c>
      <c r="X455" s="55">
        <v>7579400</v>
      </c>
      <c r="Y455" s="35">
        <v>621</v>
      </c>
      <c r="Z455" s="35">
        <v>427</v>
      </c>
      <c r="AA455" s="53" t="s">
        <v>1697</v>
      </c>
      <c r="AB455" s="68" t="s">
        <v>1696</v>
      </c>
    </row>
    <row r="456" spans="1:28" ht="27.75" thickBot="1" x14ac:dyDescent="0.3">
      <c r="A456" s="60">
        <v>454</v>
      </c>
      <c r="B456" s="37" t="s">
        <v>454</v>
      </c>
      <c r="C456" s="42" t="s">
        <v>446</v>
      </c>
      <c r="D456" s="37" t="s">
        <v>454</v>
      </c>
      <c r="E456" s="30">
        <v>489</v>
      </c>
      <c r="F456" s="31">
        <v>118</v>
      </c>
      <c r="G456" s="34">
        <v>31.75</v>
      </c>
      <c r="H456" s="34">
        <v>5.75</v>
      </c>
      <c r="I456" s="31" t="s">
        <v>990</v>
      </c>
      <c r="J456" s="31"/>
      <c r="K456" s="35" t="s">
        <v>556</v>
      </c>
      <c r="L456" s="35">
        <v>4</v>
      </c>
      <c r="M456" s="59">
        <f t="shared" si="7"/>
        <v>4</v>
      </c>
      <c r="N456" s="35" t="s">
        <v>556</v>
      </c>
      <c r="O456" s="35" t="s">
        <v>557</v>
      </c>
      <c r="P456" s="35" t="s">
        <v>556</v>
      </c>
      <c r="Q456" s="35" t="s">
        <v>915</v>
      </c>
      <c r="R456" s="36" t="s">
        <v>556</v>
      </c>
      <c r="S456" s="35"/>
      <c r="T456" s="35"/>
      <c r="U456" s="35" t="s">
        <v>914</v>
      </c>
      <c r="V456" s="35"/>
      <c r="W456" s="35">
        <v>2</v>
      </c>
      <c r="X456" s="55">
        <v>1810846.09</v>
      </c>
      <c r="Y456" s="35">
        <v>2116</v>
      </c>
      <c r="Z456" s="35">
        <v>626</v>
      </c>
      <c r="AA456" s="53" t="s">
        <v>1699</v>
      </c>
      <c r="AB456" s="67" t="s">
        <v>1698</v>
      </c>
    </row>
    <row r="457" spans="1:28" ht="27.75" thickBot="1" x14ac:dyDescent="0.3">
      <c r="A457" s="60">
        <v>455</v>
      </c>
      <c r="B457" s="37" t="s">
        <v>455</v>
      </c>
      <c r="C457" s="42" t="s">
        <v>446</v>
      </c>
      <c r="D457" s="37" t="s">
        <v>455</v>
      </c>
      <c r="E457" s="30">
        <v>468</v>
      </c>
      <c r="F457" s="31">
        <v>118</v>
      </c>
      <c r="G457" s="34">
        <v>36</v>
      </c>
      <c r="H457" s="34">
        <v>6</v>
      </c>
      <c r="I457" s="31" t="s">
        <v>990</v>
      </c>
      <c r="J457" s="31"/>
      <c r="K457" s="35" t="s">
        <v>556</v>
      </c>
      <c r="L457" s="35">
        <v>4</v>
      </c>
      <c r="M457" s="59">
        <f t="shared" si="7"/>
        <v>4</v>
      </c>
      <c r="N457" s="35" t="s">
        <v>556</v>
      </c>
      <c r="O457" s="35" t="s">
        <v>557</v>
      </c>
      <c r="P457" s="35" t="s">
        <v>556</v>
      </c>
      <c r="Q457" s="35" t="s">
        <v>915</v>
      </c>
      <c r="R457" s="36" t="s">
        <v>556</v>
      </c>
      <c r="S457" s="35"/>
      <c r="T457" s="35"/>
      <c r="U457" s="35" t="s">
        <v>914</v>
      </c>
      <c r="V457" s="35"/>
      <c r="W457" s="35">
        <v>18</v>
      </c>
      <c r="X457" s="55">
        <v>2713550</v>
      </c>
      <c r="Y457" s="35">
        <v>1234</v>
      </c>
      <c r="Z457" s="35">
        <v>1690</v>
      </c>
      <c r="AA457" s="53" t="s">
        <v>1701</v>
      </c>
      <c r="AB457" s="71" t="s">
        <v>1700</v>
      </c>
    </row>
    <row r="458" spans="1:28" ht="15.75" thickBot="1" x14ac:dyDescent="0.3">
      <c r="A458" s="60">
        <v>456</v>
      </c>
      <c r="B458" s="37" t="s">
        <v>456</v>
      </c>
      <c r="C458" s="42" t="s">
        <v>446</v>
      </c>
      <c r="D458" s="37" t="s">
        <v>456</v>
      </c>
      <c r="E458" s="30">
        <v>51</v>
      </c>
      <c r="F458" s="31">
        <v>19</v>
      </c>
      <c r="G458" s="34">
        <v>47</v>
      </c>
      <c r="H458" s="34">
        <v>17</v>
      </c>
      <c r="I458" s="31" t="s">
        <v>991</v>
      </c>
      <c r="J458" s="31"/>
      <c r="K458" s="35" t="s">
        <v>556</v>
      </c>
      <c r="L458" s="35"/>
      <c r="M458" s="59">
        <f t="shared" si="7"/>
        <v>0</v>
      </c>
      <c r="N458" s="35" t="s">
        <v>556</v>
      </c>
      <c r="O458" s="35" t="s">
        <v>557</v>
      </c>
      <c r="P458" s="35" t="s">
        <v>557</v>
      </c>
      <c r="Q458" s="35" t="s">
        <v>915</v>
      </c>
      <c r="R458" s="36" t="s">
        <v>556</v>
      </c>
      <c r="S458" s="35"/>
      <c r="T458" s="35"/>
      <c r="U458" s="35" t="s">
        <v>914</v>
      </c>
      <c r="V458" s="35"/>
      <c r="W458" s="35">
        <v>37</v>
      </c>
      <c r="X458" s="55">
        <v>7322916.04</v>
      </c>
      <c r="Y458" s="35">
        <v>342</v>
      </c>
      <c r="Z458" s="35">
        <v>2062</v>
      </c>
      <c r="AA458" s="53" t="s">
        <v>1205</v>
      </c>
      <c r="AB458" s="68">
        <v>5364125895</v>
      </c>
    </row>
    <row r="459" spans="1:28" ht="27.75" thickBot="1" x14ac:dyDescent="0.3">
      <c r="A459" s="60">
        <v>457</v>
      </c>
      <c r="B459" s="37" t="s">
        <v>457</v>
      </c>
      <c r="C459" s="42" t="s">
        <v>446</v>
      </c>
      <c r="D459" s="37" t="s">
        <v>457</v>
      </c>
      <c r="E459" s="30">
        <v>701</v>
      </c>
      <c r="F459" s="31">
        <v>204</v>
      </c>
      <c r="G459" s="34">
        <v>44</v>
      </c>
      <c r="H459" s="34">
        <v>14</v>
      </c>
      <c r="I459" s="31" t="s">
        <v>991</v>
      </c>
      <c r="J459" s="31"/>
      <c r="K459" s="35" t="s">
        <v>556</v>
      </c>
      <c r="L459" s="35">
        <v>9</v>
      </c>
      <c r="M459" s="59">
        <f t="shared" si="7"/>
        <v>9</v>
      </c>
      <c r="N459" s="35" t="s">
        <v>556</v>
      </c>
      <c r="O459" s="35" t="s">
        <v>557</v>
      </c>
      <c r="P459" s="35" t="s">
        <v>556</v>
      </c>
      <c r="Q459" s="35" t="s">
        <v>915</v>
      </c>
      <c r="R459" s="36" t="s">
        <v>556</v>
      </c>
      <c r="S459" s="35"/>
      <c r="T459" s="35"/>
      <c r="U459" s="35" t="s">
        <v>914</v>
      </c>
      <c r="V459" s="35"/>
      <c r="W459" s="35">
        <v>320</v>
      </c>
      <c r="X459" s="55">
        <v>12686906.529999999</v>
      </c>
      <c r="Y459" s="35">
        <v>578</v>
      </c>
      <c r="Z459" s="35">
        <v>3318</v>
      </c>
      <c r="AA459" s="53" t="s">
        <v>1702</v>
      </c>
      <c r="AB459" s="68" t="s">
        <v>1703</v>
      </c>
    </row>
    <row r="460" spans="1:28" ht="27.75" thickBot="1" x14ac:dyDescent="0.3">
      <c r="A460" s="60">
        <v>458</v>
      </c>
      <c r="B460" s="37" t="s">
        <v>458</v>
      </c>
      <c r="C460" s="42" t="s">
        <v>446</v>
      </c>
      <c r="D460" s="37" t="s">
        <v>458</v>
      </c>
      <c r="E460" s="30">
        <v>309</v>
      </c>
      <c r="F460" s="31">
        <v>117</v>
      </c>
      <c r="G460" s="34">
        <v>41</v>
      </c>
      <c r="H460" s="34">
        <v>11</v>
      </c>
      <c r="I460" s="31" t="s">
        <v>990</v>
      </c>
      <c r="J460" s="31"/>
      <c r="K460" s="35" t="s">
        <v>556</v>
      </c>
      <c r="L460" s="35">
        <v>3</v>
      </c>
      <c r="M460" s="59">
        <f t="shared" si="7"/>
        <v>3</v>
      </c>
      <c r="N460" s="35" t="s">
        <v>556</v>
      </c>
      <c r="O460" s="35" t="s">
        <v>557</v>
      </c>
      <c r="P460" s="35" t="s">
        <v>556</v>
      </c>
      <c r="Q460" s="35" t="s">
        <v>915</v>
      </c>
      <c r="R460" s="36" t="s">
        <v>556</v>
      </c>
      <c r="S460" s="35"/>
      <c r="T460" s="35"/>
      <c r="U460" s="35" t="s">
        <v>914</v>
      </c>
      <c r="V460" s="35"/>
      <c r="W460" s="35">
        <v>30</v>
      </c>
      <c r="X460" s="55">
        <v>9020284.2300000004</v>
      </c>
      <c r="Y460" s="35">
        <v>1220</v>
      </c>
      <c r="Z460" s="35">
        <v>78</v>
      </c>
      <c r="AA460" s="53" t="s">
        <v>1704</v>
      </c>
      <c r="AB460" s="68" t="s">
        <v>1705</v>
      </c>
    </row>
    <row r="461" spans="1:28" ht="27.75" thickBot="1" x14ac:dyDescent="0.3">
      <c r="A461" s="60">
        <v>459</v>
      </c>
      <c r="B461" s="37" t="s">
        <v>459</v>
      </c>
      <c r="C461" s="42" t="s">
        <v>446</v>
      </c>
      <c r="D461" s="37" t="s">
        <v>459</v>
      </c>
      <c r="E461" s="30">
        <v>276</v>
      </c>
      <c r="F461" s="31">
        <v>64</v>
      </c>
      <c r="G461" s="34">
        <v>36</v>
      </c>
      <c r="H461" s="34">
        <v>6</v>
      </c>
      <c r="I461" s="31" t="s">
        <v>990</v>
      </c>
      <c r="J461" s="31"/>
      <c r="K461" s="35" t="s">
        <v>556</v>
      </c>
      <c r="L461" s="35">
        <v>3</v>
      </c>
      <c r="M461" s="59">
        <f t="shared" si="7"/>
        <v>3</v>
      </c>
      <c r="N461" s="35" t="s">
        <v>556</v>
      </c>
      <c r="O461" s="35" t="s">
        <v>557</v>
      </c>
      <c r="P461" s="35" t="s">
        <v>557</v>
      </c>
      <c r="Q461" s="35" t="s">
        <v>915</v>
      </c>
      <c r="R461" s="36" t="s">
        <v>556</v>
      </c>
      <c r="S461" s="35"/>
      <c r="T461" s="35"/>
      <c r="U461" s="35" t="s">
        <v>914</v>
      </c>
      <c r="V461" s="35"/>
      <c r="W461" s="35">
        <v>16</v>
      </c>
      <c r="X461" s="55">
        <v>824050</v>
      </c>
      <c r="Y461" s="35">
        <v>389</v>
      </c>
      <c r="Z461" s="35">
        <v>2642</v>
      </c>
      <c r="AA461" s="53" t="s">
        <v>1706</v>
      </c>
      <c r="AB461" s="68" t="s">
        <v>1707</v>
      </c>
    </row>
    <row r="462" spans="1:28" ht="27.75" thickBot="1" x14ac:dyDescent="0.3">
      <c r="A462" s="60">
        <v>460</v>
      </c>
      <c r="B462" s="37" t="s">
        <v>460</v>
      </c>
      <c r="C462" s="42" t="s">
        <v>446</v>
      </c>
      <c r="D462" s="37" t="s">
        <v>460</v>
      </c>
      <c r="E462" s="30">
        <v>470</v>
      </c>
      <c r="F462" s="31">
        <v>121</v>
      </c>
      <c r="G462" s="34">
        <v>35.5</v>
      </c>
      <c r="H462" s="34">
        <v>5.5</v>
      </c>
      <c r="I462" s="31" t="s">
        <v>990</v>
      </c>
      <c r="J462" s="31"/>
      <c r="K462" s="35" t="s">
        <v>556</v>
      </c>
      <c r="L462" s="35">
        <v>10</v>
      </c>
      <c r="M462" s="59">
        <f t="shared" si="7"/>
        <v>10</v>
      </c>
      <c r="N462" s="35" t="s">
        <v>556</v>
      </c>
      <c r="O462" s="35" t="s">
        <v>557</v>
      </c>
      <c r="P462" s="35" t="s">
        <v>556</v>
      </c>
      <c r="Q462" s="35" t="s">
        <v>915</v>
      </c>
      <c r="R462" s="36" t="s">
        <v>556</v>
      </c>
      <c r="S462" s="35"/>
      <c r="T462" s="35"/>
      <c r="U462" s="35" t="s">
        <v>914</v>
      </c>
      <c r="V462" s="35"/>
      <c r="W462" s="35">
        <v>9</v>
      </c>
      <c r="X462" s="55">
        <v>2617918.16</v>
      </c>
      <c r="Y462" s="35">
        <v>977</v>
      </c>
      <c r="Z462" s="35">
        <v>815</v>
      </c>
      <c r="AA462" s="53" t="s">
        <v>1708</v>
      </c>
      <c r="AB462" s="68" t="s">
        <v>1709</v>
      </c>
    </row>
    <row r="463" spans="1:28" ht="27.75" thickBot="1" x14ac:dyDescent="0.3">
      <c r="A463" s="60">
        <v>461</v>
      </c>
      <c r="B463" s="37" t="s">
        <v>461</v>
      </c>
      <c r="C463" s="42" t="s">
        <v>446</v>
      </c>
      <c r="D463" s="37" t="s">
        <v>461</v>
      </c>
      <c r="E463" s="30">
        <v>521</v>
      </c>
      <c r="F463" s="31">
        <v>198</v>
      </c>
      <c r="G463" s="34">
        <v>28.75</v>
      </c>
      <c r="H463" s="34">
        <v>2.75</v>
      </c>
      <c r="I463" s="31" t="s">
        <v>990</v>
      </c>
      <c r="J463" s="31">
        <v>888</v>
      </c>
      <c r="K463" s="35" t="s">
        <v>556</v>
      </c>
      <c r="L463" s="35">
        <v>9</v>
      </c>
      <c r="M463" s="59">
        <f t="shared" si="7"/>
        <v>9</v>
      </c>
      <c r="N463" s="35" t="s">
        <v>556</v>
      </c>
      <c r="O463" s="35" t="s">
        <v>557</v>
      </c>
      <c r="P463" s="35" t="s">
        <v>556</v>
      </c>
      <c r="Q463" s="35" t="s">
        <v>915</v>
      </c>
      <c r="R463" s="36" t="s">
        <v>556</v>
      </c>
      <c r="S463" s="35"/>
      <c r="T463" s="35"/>
      <c r="U463" s="35" t="s">
        <v>914</v>
      </c>
      <c r="V463" s="35"/>
      <c r="W463" s="35">
        <v>12</v>
      </c>
      <c r="X463" s="55">
        <v>558550</v>
      </c>
      <c r="Y463" s="35">
        <v>966</v>
      </c>
      <c r="Z463" s="35">
        <v>884</v>
      </c>
      <c r="AA463" s="53" t="s">
        <v>1710</v>
      </c>
      <c r="AB463" s="68" t="s">
        <v>1711</v>
      </c>
    </row>
    <row r="464" spans="1:28" ht="27.75" thickBot="1" x14ac:dyDescent="0.3">
      <c r="A464" s="60">
        <v>462</v>
      </c>
      <c r="B464" s="37" t="s">
        <v>462</v>
      </c>
      <c r="C464" s="42" t="s">
        <v>446</v>
      </c>
      <c r="D464" s="37" t="s">
        <v>462</v>
      </c>
      <c r="E464" s="30">
        <v>460</v>
      </c>
      <c r="F464" s="31">
        <v>116</v>
      </c>
      <c r="G464" s="34">
        <v>46</v>
      </c>
      <c r="H464" s="34">
        <v>16</v>
      </c>
      <c r="I464" s="31" t="s">
        <v>990</v>
      </c>
      <c r="J464" s="31"/>
      <c r="K464" s="35" t="s">
        <v>556</v>
      </c>
      <c r="L464" s="35">
        <v>4</v>
      </c>
      <c r="M464" s="59">
        <f t="shared" si="7"/>
        <v>4</v>
      </c>
      <c r="N464" s="35" t="s">
        <v>556</v>
      </c>
      <c r="O464" s="35" t="s">
        <v>556</v>
      </c>
      <c r="P464" s="35" t="s">
        <v>556</v>
      </c>
      <c r="Q464" s="35" t="s">
        <v>915</v>
      </c>
      <c r="R464" s="36" t="s">
        <v>556</v>
      </c>
      <c r="S464" s="35"/>
      <c r="T464" s="35"/>
      <c r="U464" s="35" t="s">
        <v>914</v>
      </c>
      <c r="V464" s="35"/>
      <c r="W464" s="35">
        <v>83</v>
      </c>
      <c r="X464" s="55">
        <v>8217727.5800000001</v>
      </c>
      <c r="Y464" s="35">
        <v>1231</v>
      </c>
      <c r="Z464" s="35">
        <v>1300</v>
      </c>
      <c r="AA464" s="53" t="s">
        <v>1712</v>
      </c>
      <c r="AB464" s="68" t="s">
        <v>1713</v>
      </c>
    </row>
    <row r="465" spans="1:28" ht="27.75" thickBot="1" x14ac:dyDescent="0.3">
      <c r="A465" s="60">
        <v>463</v>
      </c>
      <c r="B465" s="37" t="s">
        <v>463</v>
      </c>
      <c r="C465" s="42" t="s">
        <v>446</v>
      </c>
      <c r="D465" s="37" t="s">
        <v>463</v>
      </c>
      <c r="E465" s="30">
        <v>87</v>
      </c>
      <c r="F465" s="31">
        <v>39</v>
      </c>
      <c r="G465" s="34">
        <v>57</v>
      </c>
      <c r="H465" s="34">
        <v>27</v>
      </c>
      <c r="I465" s="31" t="s">
        <v>991</v>
      </c>
      <c r="J465" s="31"/>
      <c r="K465" s="35" t="s">
        <v>556</v>
      </c>
      <c r="L465" s="35"/>
      <c r="M465" s="59">
        <f t="shared" si="7"/>
        <v>0</v>
      </c>
      <c r="N465" s="35" t="s">
        <v>556</v>
      </c>
      <c r="O465" s="35" t="s">
        <v>557</v>
      </c>
      <c r="P465" s="35" t="s">
        <v>557</v>
      </c>
      <c r="Q465" s="35" t="s">
        <v>915</v>
      </c>
      <c r="R465" s="36" t="s">
        <v>556</v>
      </c>
      <c r="S465" s="35"/>
      <c r="T465" s="35"/>
      <c r="U465" s="35" t="s">
        <v>914</v>
      </c>
      <c r="V465" s="35"/>
      <c r="W465" s="35">
        <v>37</v>
      </c>
      <c r="X465" s="55">
        <v>15397213.68</v>
      </c>
      <c r="Y465" s="35">
        <v>369</v>
      </c>
      <c r="Z465" s="35">
        <v>3879</v>
      </c>
      <c r="AA465" s="53" t="s">
        <v>1714</v>
      </c>
      <c r="AB465" s="68" t="s">
        <v>1715</v>
      </c>
    </row>
    <row r="466" spans="1:28" ht="27.75" thickBot="1" x14ac:dyDescent="0.3">
      <c r="A466" s="60">
        <v>464</v>
      </c>
      <c r="B466" s="37" t="s">
        <v>464</v>
      </c>
      <c r="C466" s="42" t="s">
        <v>446</v>
      </c>
      <c r="D466" s="37" t="s">
        <v>464</v>
      </c>
      <c r="E466" s="30">
        <v>98</v>
      </c>
      <c r="F466" s="31">
        <v>40</v>
      </c>
      <c r="G466" s="34">
        <v>42</v>
      </c>
      <c r="H466" s="34">
        <v>12</v>
      </c>
      <c r="I466" s="31" t="s">
        <v>991</v>
      </c>
      <c r="J466" s="31"/>
      <c r="K466" s="35" t="s">
        <v>556</v>
      </c>
      <c r="L466" s="35">
        <v>2</v>
      </c>
      <c r="M466" s="59">
        <f t="shared" si="7"/>
        <v>2</v>
      </c>
      <c r="N466" s="35" t="s">
        <v>556</v>
      </c>
      <c r="O466" s="35" t="s">
        <v>557</v>
      </c>
      <c r="P466" s="35" t="s">
        <v>556</v>
      </c>
      <c r="Q466" s="35" t="s">
        <v>915</v>
      </c>
      <c r="R466" s="36" t="s">
        <v>556</v>
      </c>
      <c r="S466" s="35"/>
      <c r="T466" s="35"/>
      <c r="U466" s="35" t="s">
        <v>914</v>
      </c>
      <c r="V466" s="35"/>
      <c r="W466" s="35">
        <v>48</v>
      </c>
      <c r="X466" s="55">
        <v>4129712.79</v>
      </c>
      <c r="Y466" s="35">
        <v>276</v>
      </c>
      <c r="Z466" s="35">
        <v>419</v>
      </c>
      <c r="AA466" s="53" t="s">
        <v>1716</v>
      </c>
      <c r="AB466" s="68" t="s">
        <v>1717</v>
      </c>
    </row>
    <row r="467" spans="1:28" ht="27.75" thickBot="1" x14ac:dyDescent="0.3">
      <c r="A467" s="60">
        <v>465</v>
      </c>
      <c r="B467" s="37" t="s">
        <v>465</v>
      </c>
      <c r="C467" s="42" t="s">
        <v>446</v>
      </c>
      <c r="D467" s="37" t="s">
        <v>465</v>
      </c>
      <c r="E467" s="30">
        <v>186</v>
      </c>
      <c r="F467" s="31">
        <v>74</v>
      </c>
      <c r="G467" s="34">
        <v>33</v>
      </c>
      <c r="H467" s="34">
        <v>5</v>
      </c>
      <c r="I467" s="31" t="s">
        <v>990</v>
      </c>
      <c r="J467" s="31"/>
      <c r="K467" s="35" t="s">
        <v>556</v>
      </c>
      <c r="L467" s="35">
        <v>3</v>
      </c>
      <c r="M467" s="59">
        <f t="shared" si="7"/>
        <v>3</v>
      </c>
      <c r="N467" s="35" t="s">
        <v>556</v>
      </c>
      <c r="O467" s="35" t="s">
        <v>557</v>
      </c>
      <c r="P467" s="35" t="s">
        <v>556</v>
      </c>
      <c r="Q467" s="35" t="s">
        <v>915</v>
      </c>
      <c r="R467" s="36" t="s">
        <v>556</v>
      </c>
      <c r="S467" s="35"/>
      <c r="T467" s="35"/>
      <c r="U467" s="35" t="s">
        <v>914</v>
      </c>
      <c r="V467" s="35"/>
      <c r="W467" s="35">
        <v>27</v>
      </c>
      <c r="X467" s="55">
        <v>28761100</v>
      </c>
      <c r="Y467" s="35">
        <v>649</v>
      </c>
      <c r="Z467" s="35">
        <v>2416</v>
      </c>
      <c r="AA467" s="53" t="s">
        <v>1718</v>
      </c>
      <c r="AB467" s="68" t="s">
        <v>1719</v>
      </c>
    </row>
    <row r="468" spans="1:28" ht="27.75" thickBot="1" x14ac:dyDescent="0.3">
      <c r="A468" s="60">
        <v>466</v>
      </c>
      <c r="B468" s="37" t="s">
        <v>466</v>
      </c>
      <c r="C468" s="42" t="s">
        <v>446</v>
      </c>
      <c r="D468" s="37" t="s">
        <v>466</v>
      </c>
      <c r="E468" s="30">
        <v>114</v>
      </c>
      <c r="F468" s="31">
        <v>38</v>
      </c>
      <c r="G468" s="34">
        <v>54</v>
      </c>
      <c r="H468" s="34">
        <v>24</v>
      </c>
      <c r="I468" s="31" t="s">
        <v>991</v>
      </c>
      <c r="J468" s="31"/>
      <c r="K468" s="35" t="s">
        <v>556</v>
      </c>
      <c r="L468" s="35"/>
      <c r="M468" s="59">
        <f t="shared" si="7"/>
        <v>0</v>
      </c>
      <c r="N468" s="35" t="s">
        <v>556</v>
      </c>
      <c r="O468" s="35" t="s">
        <v>557</v>
      </c>
      <c r="P468" s="35" t="s">
        <v>557</v>
      </c>
      <c r="Q468" s="35" t="s">
        <v>915</v>
      </c>
      <c r="R468" s="36" t="s">
        <v>556</v>
      </c>
      <c r="S468" s="35"/>
      <c r="T468" s="35"/>
      <c r="U468" s="35" t="s">
        <v>914</v>
      </c>
      <c r="V468" s="35"/>
      <c r="W468" s="35">
        <v>15</v>
      </c>
      <c r="X468" s="55">
        <v>12357474.4</v>
      </c>
      <c r="Y468" s="35">
        <v>1069</v>
      </c>
      <c r="Z468" s="35">
        <v>991</v>
      </c>
      <c r="AA468" s="53" t="s">
        <v>1720</v>
      </c>
      <c r="AB468" s="68" t="s">
        <v>1721</v>
      </c>
    </row>
    <row r="469" spans="1:28" ht="27.75" thickBot="1" x14ac:dyDescent="0.3">
      <c r="A469" s="60">
        <v>467</v>
      </c>
      <c r="B469" s="37" t="s">
        <v>467</v>
      </c>
      <c r="C469" s="42" t="s">
        <v>446</v>
      </c>
      <c r="D469" s="37" t="s">
        <v>467</v>
      </c>
      <c r="E469" s="30">
        <v>116</v>
      </c>
      <c r="F469" s="31">
        <v>40</v>
      </c>
      <c r="G469" s="34">
        <v>59</v>
      </c>
      <c r="H469" s="34">
        <v>29</v>
      </c>
      <c r="I469" s="31" t="s">
        <v>991</v>
      </c>
      <c r="J469" s="31"/>
      <c r="K469" s="35" t="s">
        <v>556</v>
      </c>
      <c r="L469" s="35">
        <v>1</v>
      </c>
      <c r="M469" s="59">
        <f t="shared" si="7"/>
        <v>1</v>
      </c>
      <c r="N469" s="35" t="s">
        <v>557</v>
      </c>
      <c r="O469" s="35" t="s">
        <v>557</v>
      </c>
      <c r="P469" s="35" t="s">
        <v>557</v>
      </c>
      <c r="Q469" s="35" t="s">
        <v>915</v>
      </c>
      <c r="R469" s="36" t="s">
        <v>556</v>
      </c>
      <c r="S469" s="35"/>
      <c r="T469" s="35"/>
      <c r="U469" s="35" t="s">
        <v>914</v>
      </c>
      <c r="V469" s="35"/>
      <c r="W469" s="35">
        <v>28</v>
      </c>
      <c r="X469" s="55">
        <v>5224448.97</v>
      </c>
      <c r="Y469" s="35">
        <v>93</v>
      </c>
      <c r="Z469" s="35">
        <v>2186</v>
      </c>
      <c r="AA469" s="53" t="s">
        <v>1722</v>
      </c>
      <c r="AB469" s="68" t="s">
        <v>1723</v>
      </c>
    </row>
    <row r="470" spans="1:28" ht="27.75" thickBot="1" x14ac:dyDescent="0.3">
      <c r="A470" s="60">
        <v>468</v>
      </c>
      <c r="B470" s="37" t="s">
        <v>468</v>
      </c>
      <c r="C470" s="42" t="s">
        <v>446</v>
      </c>
      <c r="D470" s="37" t="s">
        <v>468</v>
      </c>
      <c r="E470" s="30">
        <v>338</v>
      </c>
      <c r="F470" s="31">
        <v>114</v>
      </c>
      <c r="G470" s="34">
        <v>48</v>
      </c>
      <c r="H470" s="34">
        <v>18</v>
      </c>
      <c r="I470" s="31" t="s">
        <v>990</v>
      </c>
      <c r="J470" s="31"/>
      <c r="K470" s="35" t="s">
        <v>556</v>
      </c>
      <c r="L470" s="35">
        <v>4</v>
      </c>
      <c r="M470" s="59">
        <f t="shared" si="7"/>
        <v>4</v>
      </c>
      <c r="N470" s="35" t="s">
        <v>556</v>
      </c>
      <c r="O470" s="35" t="s">
        <v>557</v>
      </c>
      <c r="P470" s="35" t="s">
        <v>556</v>
      </c>
      <c r="Q470" s="35" t="s">
        <v>915</v>
      </c>
      <c r="R470" s="36" t="s">
        <v>556</v>
      </c>
      <c r="S470" s="35"/>
      <c r="T470" s="35"/>
      <c r="U470" s="35" t="s">
        <v>914</v>
      </c>
      <c r="V470" s="35"/>
      <c r="W470" s="35">
        <v>42</v>
      </c>
      <c r="X470" s="55">
        <v>3837240.3</v>
      </c>
      <c r="Y470" s="35">
        <v>567</v>
      </c>
      <c r="Z470" s="35">
        <v>1161</v>
      </c>
      <c r="AA470" s="53" t="s">
        <v>1724</v>
      </c>
      <c r="AB470" s="68" t="s">
        <v>1725</v>
      </c>
    </row>
    <row r="471" spans="1:28" ht="27.75" thickBot="1" x14ac:dyDescent="0.3">
      <c r="A471" s="60">
        <v>469</v>
      </c>
      <c r="B471" s="37" t="s">
        <v>469</v>
      </c>
      <c r="C471" s="42" t="s">
        <v>446</v>
      </c>
      <c r="D471" s="37" t="s">
        <v>469</v>
      </c>
      <c r="E471" s="30">
        <v>1541</v>
      </c>
      <c r="F471" s="31">
        <v>340</v>
      </c>
      <c r="G471" s="34">
        <v>38</v>
      </c>
      <c r="H471" s="34">
        <v>8</v>
      </c>
      <c r="I471" s="31" t="s">
        <v>990</v>
      </c>
      <c r="J471" s="31"/>
      <c r="K471" s="35" t="s">
        <v>556</v>
      </c>
      <c r="L471" s="35">
        <v>18</v>
      </c>
      <c r="M471" s="59">
        <f t="shared" si="7"/>
        <v>18</v>
      </c>
      <c r="N471" s="35" t="s">
        <v>556</v>
      </c>
      <c r="O471" s="35" t="s">
        <v>556</v>
      </c>
      <c r="P471" s="35" t="s">
        <v>556</v>
      </c>
      <c r="Q471" s="35" t="s">
        <v>915</v>
      </c>
      <c r="R471" s="36" t="s">
        <v>556</v>
      </c>
      <c r="S471" s="35"/>
      <c r="T471" s="35" t="s">
        <v>556</v>
      </c>
      <c r="U471" s="35" t="s">
        <v>556</v>
      </c>
      <c r="V471" s="35"/>
      <c r="W471" s="35">
        <v>16</v>
      </c>
      <c r="X471" s="55">
        <v>8246184.7400000002</v>
      </c>
      <c r="Y471" s="35">
        <v>2363</v>
      </c>
      <c r="Z471" s="57">
        <v>11749</v>
      </c>
      <c r="AA471" s="53" t="s">
        <v>1726</v>
      </c>
      <c r="AB471" s="68" t="s">
        <v>1727</v>
      </c>
    </row>
    <row r="472" spans="1:28" ht="27.75" thickBot="1" x14ac:dyDescent="0.3">
      <c r="A472" s="60">
        <v>470</v>
      </c>
      <c r="B472" s="37" t="s">
        <v>470</v>
      </c>
      <c r="C472" s="42" t="s">
        <v>446</v>
      </c>
      <c r="D472" s="37" t="s">
        <v>470</v>
      </c>
      <c r="E472" s="30">
        <v>112</v>
      </c>
      <c r="F472" s="31">
        <v>34</v>
      </c>
      <c r="G472" s="34">
        <v>52</v>
      </c>
      <c r="H472" s="34">
        <v>22</v>
      </c>
      <c r="I472" s="31" t="s">
        <v>991</v>
      </c>
      <c r="J472" s="31"/>
      <c r="K472" s="35" t="s">
        <v>556</v>
      </c>
      <c r="L472" s="35"/>
      <c r="M472" s="59">
        <f t="shared" si="7"/>
        <v>0</v>
      </c>
      <c r="N472" s="35" t="s">
        <v>556</v>
      </c>
      <c r="O472" s="35" t="s">
        <v>557</v>
      </c>
      <c r="P472" s="35" t="s">
        <v>557</v>
      </c>
      <c r="Q472" s="35" t="s">
        <v>915</v>
      </c>
      <c r="R472" s="36" t="s">
        <v>556</v>
      </c>
      <c r="S472" s="35"/>
      <c r="T472" s="35"/>
      <c r="U472" s="35" t="s">
        <v>914</v>
      </c>
      <c r="V472" s="35"/>
      <c r="W472" s="35">
        <v>34</v>
      </c>
      <c r="X472" s="55">
        <v>12026041.560000001</v>
      </c>
      <c r="Y472" s="35">
        <v>607</v>
      </c>
      <c r="Z472" s="35">
        <v>734</v>
      </c>
      <c r="AA472" s="53" t="s">
        <v>1728</v>
      </c>
      <c r="AB472" s="68" t="s">
        <v>1729</v>
      </c>
    </row>
    <row r="473" spans="1:28" ht="27.75" thickBot="1" x14ac:dyDescent="0.3">
      <c r="A473" s="60">
        <v>471</v>
      </c>
      <c r="B473" s="37" t="s">
        <v>471</v>
      </c>
      <c r="C473" s="42" t="s">
        <v>446</v>
      </c>
      <c r="D473" s="37" t="s">
        <v>471</v>
      </c>
      <c r="E473" s="30">
        <v>167</v>
      </c>
      <c r="F473" s="31">
        <v>56</v>
      </c>
      <c r="G473" s="34">
        <v>40</v>
      </c>
      <c r="H473" s="34">
        <v>10</v>
      </c>
      <c r="I473" s="31" t="s">
        <v>991</v>
      </c>
      <c r="J473" s="31"/>
      <c r="K473" s="35" t="s">
        <v>556</v>
      </c>
      <c r="L473" s="35"/>
      <c r="M473" s="59">
        <f t="shared" si="7"/>
        <v>0</v>
      </c>
      <c r="N473" s="35" t="s">
        <v>556</v>
      </c>
      <c r="O473" s="35" t="s">
        <v>557</v>
      </c>
      <c r="P473" s="35" t="s">
        <v>557</v>
      </c>
      <c r="Q473" s="35" t="s">
        <v>915</v>
      </c>
      <c r="R473" s="36" t="s">
        <v>556</v>
      </c>
      <c r="S473" s="35"/>
      <c r="T473" s="35"/>
      <c r="U473" s="35" t="s">
        <v>914</v>
      </c>
      <c r="V473" s="35"/>
      <c r="W473" s="35"/>
      <c r="X473" s="35"/>
      <c r="Y473" s="35"/>
      <c r="Z473" s="35"/>
      <c r="AA473" s="53" t="s">
        <v>1730</v>
      </c>
      <c r="AB473" s="68" t="s">
        <v>1731</v>
      </c>
    </row>
    <row r="474" spans="1:28" ht="27.75" thickBot="1" x14ac:dyDescent="0.3">
      <c r="A474" s="60">
        <v>472</v>
      </c>
      <c r="B474" s="37" t="s">
        <v>472</v>
      </c>
      <c r="C474" s="42" t="s">
        <v>446</v>
      </c>
      <c r="D474" s="37" t="s">
        <v>472</v>
      </c>
      <c r="E474" s="30">
        <v>543</v>
      </c>
      <c r="F474" s="31">
        <v>216</v>
      </c>
      <c r="G474" s="34">
        <v>54</v>
      </c>
      <c r="H474" s="34">
        <v>24</v>
      </c>
      <c r="I474" s="31" t="s">
        <v>991</v>
      </c>
      <c r="J474" s="31"/>
      <c r="K474" s="35" t="s">
        <v>556</v>
      </c>
      <c r="L474" s="35">
        <v>2</v>
      </c>
      <c r="M474" s="59">
        <f t="shared" si="7"/>
        <v>2</v>
      </c>
      <c r="N474" s="35" t="s">
        <v>556</v>
      </c>
      <c r="O474" s="35" t="s">
        <v>557</v>
      </c>
      <c r="P474" s="35" t="s">
        <v>557</v>
      </c>
      <c r="Q474" s="35" t="s">
        <v>915</v>
      </c>
      <c r="R474" s="36" t="s">
        <v>556</v>
      </c>
      <c r="S474" s="35"/>
      <c r="T474" s="35"/>
      <c r="U474" s="35" t="s">
        <v>914</v>
      </c>
      <c r="V474" s="35"/>
      <c r="W474" s="35">
        <v>25</v>
      </c>
      <c r="X474" s="55">
        <v>41391751.450000003</v>
      </c>
      <c r="Y474" s="35">
        <v>700</v>
      </c>
      <c r="Z474" s="57">
        <v>22486</v>
      </c>
      <c r="AA474" s="53" t="s">
        <v>1732</v>
      </c>
      <c r="AB474" s="68" t="s">
        <v>1733</v>
      </c>
    </row>
    <row r="475" spans="1:28" ht="27.75" thickBot="1" x14ac:dyDescent="0.3">
      <c r="A475" s="60">
        <v>473</v>
      </c>
      <c r="B475" s="37" t="s">
        <v>473</v>
      </c>
      <c r="C475" s="42" t="s">
        <v>446</v>
      </c>
      <c r="D475" s="37" t="s">
        <v>473</v>
      </c>
      <c r="E475" s="30">
        <v>258</v>
      </c>
      <c r="F475" s="31">
        <v>84</v>
      </c>
      <c r="G475" s="34">
        <v>48</v>
      </c>
      <c r="H475" s="34">
        <v>18</v>
      </c>
      <c r="I475" s="31" t="s">
        <v>990</v>
      </c>
      <c r="J475" s="31"/>
      <c r="K475" s="35" t="s">
        <v>556</v>
      </c>
      <c r="L475" s="35">
        <v>3</v>
      </c>
      <c r="M475" s="59">
        <f t="shared" si="7"/>
        <v>3</v>
      </c>
      <c r="N475" s="35" t="s">
        <v>556</v>
      </c>
      <c r="O475" s="35" t="s">
        <v>557</v>
      </c>
      <c r="P475" s="35" t="s">
        <v>556</v>
      </c>
      <c r="Q475" s="35" t="s">
        <v>915</v>
      </c>
      <c r="R475" s="36" t="s">
        <v>556</v>
      </c>
      <c r="S475" s="35"/>
      <c r="T475" s="35"/>
      <c r="U475" s="35" t="s">
        <v>914</v>
      </c>
      <c r="V475" s="35"/>
      <c r="W475" s="35">
        <v>8</v>
      </c>
      <c r="X475" s="55">
        <v>2969308</v>
      </c>
      <c r="Y475" s="35">
        <v>453</v>
      </c>
      <c r="Z475" s="35">
        <v>794</v>
      </c>
      <c r="AA475" s="53" t="s">
        <v>1734</v>
      </c>
      <c r="AB475" s="68" t="s">
        <v>1735</v>
      </c>
    </row>
    <row r="476" spans="1:28" ht="27.75" thickBot="1" x14ac:dyDescent="0.3">
      <c r="A476" s="60">
        <v>474</v>
      </c>
      <c r="B476" s="37" t="s">
        <v>474</v>
      </c>
      <c r="C476" s="42" t="s">
        <v>446</v>
      </c>
      <c r="D476" s="37" t="s">
        <v>474</v>
      </c>
      <c r="E476" s="30">
        <v>189</v>
      </c>
      <c r="F476" s="31">
        <v>50</v>
      </c>
      <c r="G476" s="34">
        <v>49</v>
      </c>
      <c r="H476" s="34">
        <v>19</v>
      </c>
      <c r="I476" s="31" t="s">
        <v>990</v>
      </c>
      <c r="J476" s="31"/>
      <c r="K476" s="35" t="s">
        <v>556</v>
      </c>
      <c r="L476" s="35"/>
      <c r="M476" s="59">
        <f t="shared" si="7"/>
        <v>0</v>
      </c>
      <c r="N476" s="35" t="s">
        <v>556</v>
      </c>
      <c r="O476" s="35" t="s">
        <v>557</v>
      </c>
      <c r="P476" s="35" t="s">
        <v>557</v>
      </c>
      <c r="Q476" s="35" t="s">
        <v>915</v>
      </c>
      <c r="R476" s="36" t="s">
        <v>556</v>
      </c>
      <c r="S476" s="35"/>
      <c r="T476" s="35"/>
      <c r="U476" s="35" t="s">
        <v>914</v>
      </c>
      <c r="V476" s="35"/>
      <c r="W476" s="35">
        <v>12</v>
      </c>
      <c r="X476" s="55">
        <v>8560500</v>
      </c>
      <c r="Y476" s="35">
        <v>47</v>
      </c>
      <c r="Z476" s="35">
        <v>1463</v>
      </c>
      <c r="AA476" s="53" t="s">
        <v>1736</v>
      </c>
      <c r="AB476" s="68" t="s">
        <v>1737</v>
      </c>
    </row>
    <row r="477" spans="1:28" ht="27.75" thickBot="1" x14ac:dyDescent="0.3">
      <c r="A477" s="60">
        <v>475</v>
      </c>
      <c r="B477" s="37" t="s">
        <v>475</v>
      </c>
      <c r="C477" s="42" t="s">
        <v>446</v>
      </c>
      <c r="D477" s="37" t="s">
        <v>475</v>
      </c>
      <c r="E477" s="30">
        <v>30</v>
      </c>
      <c r="F477" s="31">
        <v>16</v>
      </c>
      <c r="G477" s="34">
        <v>56</v>
      </c>
      <c r="H477" s="34">
        <v>26</v>
      </c>
      <c r="I477" s="31" t="s">
        <v>991</v>
      </c>
      <c r="J477" s="31"/>
      <c r="K477" s="35" t="s">
        <v>557</v>
      </c>
      <c r="L477" s="35"/>
      <c r="M477" s="59">
        <f t="shared" si="7"/>
        <v>0</v>
      </c>
      <c r="N477" s="35" t="s">
        <v>557</v>
      </c>
      <c r="O477" s="35" t="s">
        <v>557</v>
      </c>
      <c r="P477" s="35" t="s">
        <v>557</v>
      </c>
      <c r="Q477" s="35" t="s">
        <v>915</v>
      </c>
      <c r="R477" s="36" t="s">
        <v>556</v>
      </c>
      <c r="S477" s="35"/>
      <c r="T477" s="35"/>
      <c r="U477" s="35" t="s">
        <v>914</v>
      </c>
      <c r="V477" s="35"/>
      <c r="W477" s="35"/>
      <c r="X477" s="35"/>
      <c r="Y477" s="35">
        <v>15</v>
      </c>
      <c r="Z477" s="35">
        <v>154</v>
      </c>
      <c r="AA477" s="53" t="s">
        <v>1738</v>
      </c>
      <c r="AB477" s="68" t="s">
        <v>1739</v>
      </c>
    </row>
    <row r="478" spans="1:28" ht="27.75" thickBot="1" x14ac:dyDescent="0.3">
      <c r="A478" s="60">
        <v>476</v>
      </c>
      <c r="B478" s="37" t="s">
        <v>476</v>
      </c>
      <c r="C478" s="42" t="s">
        <v>446</v>
      </c>
      <c r="D478" s="37" t="s">
        <v>476</v>
      </c>
      <c r="E478" s="30">
        <v>775</v>
      </c>
      <c r="F478" s="31">
        <v>163</v>
      </c>
      <c r="G478" s="34">
        <v>33.5</v>
      </c>
      <c r="H478" s="34">
        <v>3.5</v>
      </c>
      <c r="I478" s="31" t="s">
        <v>990</v>
      </c>
      <c r="J478" s="31"/>
      <c r="K478" s="35" t="s">
        <v>556</v>
      </c>
      <c r="L478" s="35">
        <v>9</v>
      </c>
      <c r="M478" s="59">
        <f t="shared" si="7"/>
        <v>9</v>
      </c>
      <c r="N478" s="35" t="s">
        <v>556</v>
      </c>
      <c r="O478" s="35" t="s">
        <v>557</v>
      </c>
      <c r="P478" s="35" t="s">
        <v>557</v>
      </c>
      <c r="Q478" s="35" t="s">
        <v>915</v>
      </c>
      <c r="R478" s="36" t="s">
        <v>556</v>
      </c>
      <c r="S478" s="35"/>
      <c r="T478" s="35"/>
      <c r="U478" s="35" t="s">
        <v>914</v>
      </c>
      <c r="V478" s="35"/>
      <c r="W478" s="35">
        <v>7</v>
      </c>
      <c r="X478" s="55">
        <v>2954700</v>
      </c>
      <c r="Y478" s="35">
        <v>837</v>
      </c>
      <c r="Z478" s="35">
        <v>4133</v>
      </c>
      <c r="AA478" s="53" t="s">
        <v>1740</v>
      </c>
      <c r="AB478" s="68" t="s">
        <v>1741</v>
      </c>
    </row>
    <row r="479" spans="1:28" ht="27.75" thickBot="1" x14ac:dyDescent="0.3">
      <c r="A479" s="60">
        <v>477</v>
      </c>
      <c r="B479" s="37" t="s">
        <v>477</v>
      </c>
      <c r="C479" s="42" t="s">
        <v>446</v>
      </c>
      <c r="D479" s="37" t="s">
        <v>477</v>
      </c>
      <c r="E479" s="30">
        <v>236</v>
      </c>
      <c r="F479" s="31">
        <v>72</v>
      </c>
      <c r="G479" s="34">
        <v>31</v>
      </c>
      <c r="H479" s="34">
        <v>1</v>
      </c>
      <c r="I479" s="31" t="s">
        <v>991</v>
      </c>
      <c r="J479" s="31"/>
      <c r="K479" s="35" t="s">
        <v>556</v>
      </c>
      <c r="L479" s="35">
        <v>3</v>
      </c>
      <c r="M479" s="59">
        <f t="shared" si="7"/>
        <v>3</v>
      </c>
      <c r="N479" s="35" t="s">
        <v>556</v>
      </c>
      <c r="O479" s="35" t="s">
        <v>557</v>
      </c>
      <c r="P479" s="35" t="s">
        <v>556</v>
      </c>
      <c r="Q479" s="35" t="s">
        <v>915</v>
      </c>
      <c r="R479" s="36" t="s">
        <v>556</v>
      </c>
      <c r="S479" s="35"/>
      <c r="T479" s="35"/>
      <c r="U479" s="35" t="s">
        <v>914</v>
      </c>
      <c r="V479" s="35"/>
      <c r="W479" s="35">
        <v>43</v>
      </c>
      <c r="X479" s="55">
        <v>1915240</v>
      </c>
      <c r="Y479" s="35">
        <v>616</v>
      </c>
      <c r="Z479" s="35">
        <v>437</v>
      </c>
      <c r="AA479" s="53" t="s">
        <v>1742</v>
      </c>
      <c r="AB479" s="68" t="s">
        <v>1743</v>
      </c>
    </row>
    <row r="480" spans="1:28" ht="27.75" thickBot="1" x14ac:dyDescent="0.3">
      <c r="A480" s="60">
        <v>478</v>
      </c>
      <c r="B480" s="37" t="s">
        <v>478</v>
      </c>
      <c r="C480" s="42" t="s">
        <v>446</v>
      </c>
      <c r="D480" s="37" t="s">
        <v>478</v>
      </c>
      <c r="E480" s="30">
        <v>417</v>
      </c>
      <c r="F480" s="31">
        <v>132</v>
      </c>
      <c r="G480" s="34">
        <v>55</v>
      </c>
      <c r="H480" s="34">
        <v>25</v>
      </c>
      <c r="I480" s="31" t="s">
        <v>991</v>
      </c>
      <c r="J480" s="31"/>
      <c r="K480" s="35" t="s">
        <v>556</v>
      </c>
      <c r="L480" s="35">
        <v>4</v>
      </c>
      <c r="M480" s="59">
        <f t="shared" si="7"/>
        <v>4</v>
      </c>
      <c r="N480" s="35" t="s">
        <v>556</v>
      </c>
      <c r="O480" s="35" t="s">
        <v>557</v>
      </c>
      <c r="P480" s="35" t="s">
        <v>556</v>
      </c>
      <c r="Q480" s="35" t="s">
        <v>915</v>
      </c>
      <c r="R480" s="36" t="s">
        <v>556</v>
      </c>
      <c r="S480" s="35"/>
      <c r="T480" s="35"/>
      <c r="U480" s="35" t="s">
        <v>914</v>
      </c>
      <c r="V480" s="35"/>
      <c r="W480" s="35">
        <v>34</v>
      </c>
      <c r="X480" s="55">
        <v>3927630.13</v>
      </c>
      <c r="Y480" s="35">
        <v>1690</v>
      </c>
      <c r="Z480" s="35">
        <v>1194</v>
      </c>
      <c r="AA480" s="53" t="s">
        <v>1744</v>
      </c>
      <c r="AB480" s="68" t="s">
        <v>1745</v>
      </c>
    </row>
    <row r="481" spans="1:28" ht="27.75" thickBot="1" x14ac:dyDescent="0.3">
      <c r="A481" s="60">
        <v>479</v>
      </c>
      <c r="B481" s="37" t="s">
        <v>426</v>
      </c>
      <c r="C481" s="42" t="s">
        <v>446</v>
      </c>
      <c r="D481" s="37" t="s">
        <v>426</v>
      </c>
      <c r="E481" s="30">
        <v>233</v>
      </c>
      <c r="F481" s="31">
        <v>81</v>
      </c>
      <c r="G481" s="34">
        <v>38</v>
      </c>
      <c r="H481" s="34">
        <v>8</v>
      </c>
      <c r="I481" s="31" t="s">
        <v>990</v>
      </c>
      <c r="J481" s="31"/>
      <c r="K481" s="35" t="s">
        <v>556</v>
      </c>
      <c r="L481" s="35">
        <v>2</v>
      </c>
      <c r="M481" s="59">
        <f t="shared" si="7"/>
        <v>2</v>
      </c>
      <c r="N481" s="35" t="s">
        <v>556</v>
      </c>
      <c r="O481" s="35" t="s">
        <v>557</v>
      </c>
      <c r="P481" s="35" t="s">
        <v>556</v>
      </c>
      <c r="Q481" s="35" t="s">
        <v>915</v>
      </c>
      <c r="R481" s="36" t="s">
        <v>556</v>
      </c>
      <c r="S481" s="35"/>
      <c r="T481" s="35"/>
      <c r="U481" s="35" t="s">
        <v>914</v>
      </c>
      <c r="V481" s="35"/>
      <c r="W481" s="35">
        <v>4</v>
      </c>
      <c r="X481" s="55">
        <v>4636379.5599999996</v>
      </c>
      <c r="Y481" s="35">
        <v>137</v>
      </c>
      <c r="Z481" s="35">
        <v>1097</v>
      </c>
      <c r="AA481" s="53" t="s">
        <v>1746</v>
      </c>
      <c r="AB481" s="68" t="s">
        <v>1747</v>
      </c>
    </row>
    <row r="482" spans="1:28" ht="27.75" thickBot="1" x14ac:dyDescent="0.3">
      <c r="A482" s="60">
        <v>480</v>
      </c>
      <c r="B482" s="37" t="s">
        <v>479</v>
      </c>
      <c r="C482" s="42" t="s">
        <v>446</v>
      </c>
      <c r="D482" s="37" t="s">
        <v>479</v>
      </c>
      <c r="E482" s="30">
        <v>781</v>
      </c>
      <c r="F482" s="31">
        <v>184</v>
      </c>
      <c r="G482" s="34">
        <v>42</v>
      </c>
      <c r="H482" s="34">
        <v>12</v>
      </c>
      <c r="I482" s="31" t="s">
        <v>991</v>
      </c>
      <c r="J482" s="31"/>
      <c r="K482" s="35" t="s">
        <v>556</v>
      </c>
      <c r="L482" s="35">
        <v>5</v>
      </c>
      <c r="M482" s="59">
        <f t="shared" si="7"/>
        <v>5</v>
      </c>
      <c r="N482" s="35" t="s">
        <v>556</v>
      </c>
      <c r="O482" s="35" t="s">
        <v>556</v>
      </c>
      <c r="P482" s="35" t="s">
        <v>556</v>
      </c>
      <c r="Q482" s="35" t="s">
        <v>915</v>
      </c>
      <c r="R482" s="36" t="s">
        <v>556</v>
      </c>
      <c r="S482" s="35"/>
      <c r="T482" s="35"/>
      <c r="U482" s="35" t="s">
        <v>914</v>
      </c>
      <c r="V482" s="35"/>
      <c r="W482" s="35">
        <v>266</v>
      </c>
      <c r="X482" s="55">
        <v>12980474.32</v>
      </c>
      <c r="Y482" s="35">
        <v>1218</v>
      </c>
      <c r="Z482" s="35">
        <v>5667</v>
      </c>
      <c r="AA482" s="53" t="s">
        <v>1748</v>
      </c>
      <c r="AB482" s="68" t="s">
        <v>1749</v>
      </c>
    </row>
    <row r="483" spans="1:28" ht="27.75" thickBot="1" x14ac:dyDescent="0.3">
      <c r="A483" s="60">
        <v>481</v>
      </c>
      <c r="B483" s="37" t="s">
        <v>93</v>
      </c>
      <c r="C483" s="42" t="s">
        <v>446</v>
      </c>
      <c r="D483" s="37" t="s">
        <v>93</v>
      </c>
      <c r="E483" s="30">
        <v>336</v>
      </c>
      <c r="F483" s="31">
        <v>90</v>
      </c>
      <c r="G483" s="34">
        <v>53</v>
      </c>
      <c r="H483" s="34">
        <v>23</v>
      </c>
      <c r="I483" s="31" t="s">
        <v>991</v>
      </c>
      <c r="J483" s="31"/>
      <c r="K483" s="35" t="s">
        <v>556</v>
      </c>
      <c r="L483" s="35">
        <v>9</v>
      </c>
      <c r="M483" s="59">
        <f t="shared" si="7"/>
        <v>9</v>
      </c>
      <c r="N483" s="35" t="s">
        <v>556</v>
      </c>
      <c r="O483" s="35" t="s">
        <v>556</v>
      </c>
      <c r="P483" s="35" t="s">
        <v>557</v>
      </c>
      <c r="Q483" s="35" t="s">
        <v>915</v>
      </c>
      <c r="R483" s="36" t="s">
        <v>556</v>
      </c>
      <c r="S483" s="35"/>
      <c r="T483" s="35"/>
      <c r="U483" s="35" t="s">
        <v>914</v>
      </c>
      <c r="V483" s="35"/>
      <c r="W483" s="35">
        <v>43</v>
      </c>
      <c r="X483" s="55">
        <v>12232521.720000001</v>
      </c>
      <c r="Y483" s="35">
        <v>33</v>
      </c>
      <c r="Z483" s="35">
        <v>3822</v>
      </c>
      <c r="AA483" s="53" t="s">
        <v>1750</v>
      </c>
      <c r="AB483" s="68" t="s">
        <v>1751</v>
      </c>
    </row>
    <row r="484" spans="1:28" ht="27.75" thickBot="1" x14ac:dyDescent="0.3">
      <c r="A484" s="60">
        <v>482</v>
      </c>
      <c r="B484" s="37" t="s">
        <v>480</v>
      </c>
      <c r="C484" s="42" t="s">
        <v>446</v>
      </c>
      <c r="D484" s="37" t="s">
        <v>480</v>
      </c>
      <c r="E484" s="30">
        <v>171</v>
      </c>
      <c r="F484" s="31">
        <v>89</v>
      </c>
      <c r="G484" s="34">
        <v>33.5</v>
      </c>
      <c r="H484" s="34">
        <v>2.5</v>
      </c>
      <c r="I484" s="31" t="s">
        <v>990</v>
      </c>
      <c r="J484" s="31"/>
      <c r="K484" s="35" t="s">
        <v>556</v>
      </c>
      <c r="L484" s="35">
        <v>2</v>
      </c>
      <c r="M484" s="59">
        <f t="shared" si="7"/>
        <v>2</v>
      </c>
      <c r="N484" s="35" t="s">
        <v>556</v>
      </c>
      <c r="O484" s="35" t="s">
        <v>557</v>
      </c>
      <c r="P484" s="35" t="s">
        <v>557</v>
      </c>
      <c r="Q484" s="35" t="s">
        <v>915</v>
      </c>
      <c r="R484" s="36" t="s">
        <v>556</v>
      </c>
      <c r="S484" s="35"/>
      <c r="T484" s="35"/>
      <c r="U484" s="35" t="s">
        <v>914</v>
      </c>
      <c r="V484" s="35"/>
      <c r="W484" s="35">
        <v>19</v>
      </c>
      <c r="X484" s="55">
        <v>4455800</v>
      </c>
      <c r="Y484" s="35">
        <v>644</v>
      </c>
      <c r="Z484" s="35">
        <v>267</v>
      </c>
      <c r="AA484" s="53" t="s">
        <v>1752</v>
      </c>
      <c r="AB484" s="68" t="s">
        <v>1753</v>
      </c>
    </row>
    <row r="485" spans="1:28" ht="27.75" thickBot="1" x14ac:dyDescent="0.3">
      <c r="A485" s="60">
        <v>483</v>
      </c>
      <c r="B485" s="37" t="s">
        <v>481</v>
      </c>
      <c r="C485" s="42" t="s">
        <v>446</v>
      </c>
      <c r="D485" s="37" t="s">
        <v>481</v>
      </c>
      <c r="E485" s="30">
        <v>138</v>
      </c>
      <c r="F485" s="31">
        <v>75</v>
      </c>
      <c r="G485" s="34">
        <v>38.4</v>
      </c>
      <c r="H485" s="34">
        <v>9</v>
      </c>
      <c r="I485" s="31" t="s">
        <v>991</v>
      </c>
      <c r="J485" s="31"/>
      <c r="K485" s="35" t="s">
        <v>556</v>
      </c>
      <c r="L485" s="35">
        <v>2</v>
      </c>
      <c r="M485" s="59">
        <f t="shared" si="7"/>
        <v>2</v>
      </c>
      <c r="N485" s="35" t="s">
        <v>557</v>
      </c>
      <c r="O485" s="35" t="s">
        <v>557</v>
      </c>
      <c r="P485" s="35" t="s">
        <v>557</v>
      </c>
      <c r="Q485" s="35" t="s">
        <v>915</v>
      </c>
      <c r="R485" s="36" t="s">
        <v>556</v>
      </c>
      <c r="S485" s="35"/>
      <c r="T485" s="35"/>
      <c r="U485" s="35" t="s">
        <v>914</v>
      </c>
      <c r="V485" s="35"/>
      <c r="W485" s="35">
        <v>13</v>
      </c>
      <c r="X485" s="55">
        <v>177020</v>
      </c>
      <c r="Y485" s="35">
        <v>956</v>
      </c>
      <c r="Z485" s="35">
        <v>3206</v>
      </c>
      <c r="AA485" s="53" t="s">
        <v>1754</v>
      </c>
      <c r="AB485" s="68" t="s">
        <v>1755</v>
      </c>
    </row>
    <row r="486" spans="1:28" ht="27.75" thickBot="1" x14ac:dyDescent="0.3">
      <c r="A486" s="60">
        <v>484</v>
      </c>
      <c r="B486" s="37" t="s">
        <v>129</v>
      </c>
      <c r="C486" s="42" t="s">
        <v>261</v>
      </c>
      <c r="D486" s="37" t="s">
        <v>129</v>
      </c>
      <c r="E486" s="30">
        <v>187</v>
      </c>
      <c r="F486" s="31">
        <v>53</v>
      </c>
      <c r="G486" s="34">
        <v>72</v>
      </c>
      <c r="H486" s="34">
        <v>32</v>
      </c>
      <c r="I486" s="31" t="s">
        <v>991</v>
      </c>
      <c r="J486" s="31"/>
      <c r="K486" s="35" t="s">
        <v>556</v>
      </c>
      <c r="L486" s="35">
        <v>2</v>
      </c>
      <c r="M486" s="59">
        <f t="shared" si="7"/>
        <v>2</v>
      </c>
      <c r="N486" s="35" t="s">
        <v>556</v>
      </c>
      <c r="O486" s="35" t="s">
        <v>557</v>
      </c>
      <c r="P486" s="35" t="s">
        <v>557</v>
      </c>
      <c r="Q486" s="35" t="s">
        <v>915</v>
      </c>
      <c r="R486" s="36" t="s">
        <v>556</v>
      </c>
      <c r="S486" s="35"/>
      <c r="T486" s="35"/>
      <c r="U486" s="35" t="s">
        <v>914</v>
      </c>
      <c r="V486" s="35"/>
      <c r="W486" s="35">
        <v>21</v>
      </c>
      <c r="X486" s="55">
        <v>4629200</v>
      </c>
      <c r="Y486" s="35">
        <v>512</v>
      </c>
      <c r="Z486" s="35">
        <v>345</v>
      </c>
      <c r="AA486" s="53" t="s">
        <v>1756</v>
      </c>
      <c r="AB486" s="68" t="s">
        <v>1757</v>
      </c>
    </row>
    <row r="487" spans="1:28" ht="27.75" thickBot="1" x14ac:dyDescent="0.3">
      <c r="A487" s="60">
        <v>485</v>
      </c>
      <c r="B487" s="37" t="s">
        <v>482</v>
      </c>
      <c r="C487" s="42" t="s">
        <v>261</v>
      </c>
      <c r="D487" s="37" t="s">
        <v>482</v>
      </c>
      <c r="E487" s="30">
        <v>17</v>
      </c>
      <c r="F487" s="31">
        <v>8</v>
      </c>
      <c r="G487" s="34">
        <v>67</v>
      </c>
      <c r="H487" s="34">
        <v>27</v>
      </c>
      <c r="I487" s="31" t="s">
        <v>991</v>
      </c>
      <c r="J487" s="31"/>
      <c r="K487" s="35" t="s">
        <v>557</v>
      </c>
      <c r="L487" s="35"/>
      <c r="M487" s="59">
        <f t="shared" si="7"/>
        <v>0</v>
      </c>
      <c r="N487" s="35" t="s">
        <v>557</v>
      </c>
      <c r="O487" s="35" t="s">
        <v>557</v>
      </c>
      <c r="P487" s="35" t="s">
        <v>557</v>
      </c>
      <c r="Q487" s="35" t="s">
        <v>915</v>
      </c>
      <c r="R487" s="36" t="s">
        <v>556</v>
      </c>
      <c r="S487" s="35"/>
      <c r="T487" s="35"/>
      <c r="U487" s="35" t="s">
        <v>914</v>
      </c>
      <c r="V487" s="35"/>
      <c r="W487" s="35"/>
      <c r="X487" s="35"/>
      <c r="Y487" s="35">
        <v>180</v>
      </c>
      <c r="Z487" s="35">
        <v>20</v>
      </c>
      <c r="AA487" s="53" t="s">
        <v>1758</v>
      </c>
      <c r="AB487" s="68" t="s">
        <v>1759</v>
      </c>
    </row>
    <row r="488" spans="1:28" ht="27.75" thickBot="1" x14ac:dyDescent="0.3">
      <c r="A488" s="60">
        <v>486</v>
      </c>
      <c r="B488" s="37" t="s">
        <v>483</v>
      </c>
      <c r="C488" s="42" t="s">
        <v>261</v>
      </c>
      <c r="D488" s="37" t="s">
        <v>483</v>
      </c>
      <c r="E488" s="30">
        <v>524</v>
      </c>
      <c r="F488" s="31">
        <v>132</v>
      </c>
      <c r="G488" s="34">
        <v>50</v>
      </c>
      <c r="H488" s="34">
        <v>10</v>
      </c>
      <c r="I488" s="31" t="s">
        <v>990</v>
      </c>
      <c r="J488" s="31">
        <v>264</v>
      </c>
      <c r="K488" s="35" t="s">
        <v>556</v>
      </c>
      <c r="L488" s="35">
        <v>5</v>
      </c>
      <c r="M488" s="59">
        <f t="shared" si="7"/>
        <v>5</v>
      </c>
      <c r="N488" s="35" t="s">
        <v>556</v>
      </c>
      <c r="O488" s="35" t="s">
        <v>556</v>
      </c>
      <c r="P488" s="35" t="s">
        <v>556</v>
      </c>
      <c r="Q488" s="35" t="s">
        <v>915</v>
      </c>
      <c r="R488" s="36" t="s">
        <v>556</v>
      </c>
      <c r="S488" s="35"/>
      <c r="T488" s="35"/>
      <c r="U488" s="35" t="s">
        <v>914</v>
      </c>
      <c r="V488" s="35"/>
      <c r="W488" s="35">
        <v>17</v>
      </c>
      <c r="X488" s="55">
        <v>1986855.74</v>
      </c>
      <c r="Y488" s="35">
        <v>2115</v>
      </c>
      <c r="Z488" s="35">
        <v>2831</v>
      </c>
      <c r="AA488" s="53" t="s">
        <v>1760</v>
      </c>
      <c r="AB488" s="68" t="s">
        <v>1761</v>
      </c>
    </row>
    <row r="489" spans="1:28" ht="15.75" thickBot="1" x14ac:dyDescent="0.3">
      <c r="A489" s="60">
        <v>487</v>
      </c>
      <c r="B489" s="37" t="s">
        <v>484</v>
      </c>
      <c r="C489" s="42" t="s">
        <v>261</v>
      </c>
      <c r="D489" s="37" t="s">
        <v>484</v>
      </c>
      <c r="E489" s="30">
        <v>44</v>
      </c>
      <c r="F489" s="31">
        <v>9</v>
      </c>
      <c r="G489" s="34">
        <v>69</v>
      </c>
      <c r="H489" s="34">
        <v>29</v>
      </c>
      <c r="I489" s="31" t="s">
        <v>991</v>
      </c>
      <c r="J489" s="31"/>
      <c r="K489" s="35" t="s">
        <v>556</v>
      </c>
      <c r="L489" s="35"/>
      <c r="M489" s="59">
        <f t="shared" si="7"/>
        <v>0</v>
      </c>
      <c r="N489" s="35" t="s">
        <v>557</v>
      </c>
      <c r="O489" s="35" t="s">
        <v>557</v>
      </c>
      <c r="P489" s="35" t="s">
        <v>557</v>
      </c>
      <c r="Q489" s="35" t="s">
        <v>915</v>
      </c>
      <c r="R489" s="36" t="s">
        <v>556</v>
      </c>
      <c r="S489" s="35"/>
      <c r="T489" s="35"/>
      <c r="U489" s="35" t="s">
        <v>914</v>
      </c>
      <c r="V489" s="35"/>
      <c r="W489" s="35">
        <v>10</v>
      </c>
      <c r="X489" s="55">
        <v>2620750</v>
      </c>
      <c r="Y489" s="35">
        <v>173</v>
      </c>
      <c r="Z489" s="35"/>
      <c r="AA489" s="53" t="s">
        <v>1762</v>
      </c>
      <c r="AB489" s="68" t="s">
        <v>1763</v>
      </c>
    </row>
    <row r="490" spans="1:28" ht="27.75" thickBot="1" x14ac:dyDescent="0.3">
      <c r="A490" s="60">
        <v>488</v>
      </c>
      <c r="B490" s="37" t="s">
        <v>485</v>
      </c>
      <c r="C490" s="42" t="s">
        <v>261</v>
      </c>
      <c r="D490" s="37" t="s">
        <v>485</v>
      </c>
      <c r="E490" s="30">
        <v>353</v>
      </c>
      <c r="F490" s="31">
        <v>80</v>
      </c>
      <c r="G490" s="34">
        <v>49</v>
      </c>
      <c r="H490" s="34">
        <v>9</v>
      </c>
      <c r="I490" s="31" t="s">
        <v>990</v>
      </c>
      <c r="J490" s="31"/>
      <c r="K490" s="35" t="s">
        <v>556</v>
      </c>
      <c r="L490" s="35">
        <v>4</v>
      </c>
      <c r="M490" s="59">
        <f t="shared" si="7"/>
        <v>4</v>
      </c>
      <c r="N490" s="35" t="s">
        <v>556</v>
      </c>
      <c r="O490" s="35" t="s">
        <v>557</v>
      </c>
      <c r="P490" s="35" t="s">
        <v>556</v>
      </c>
      <c r="Q490" s="35" t="s">
        <v>915</v>
      </c>
      <c r="R490" s="36" t="s">
        <v>556</v>
      </c>
      <c r="S490" s="35"/>
      <c r="T490" s="35"/>
      <c r="U490" s="35" t="s">
        <v>914</v>
      </c>
      <c r="V490" s="35"/>
      <c r="W490" s="35"/>
      <c r="X490" s="35"/>
      <c r="Y490" s="35">
        <v>402</v>
      </c>
      <c r="Z490" s="35">
        <v>495</v>
      </c>
      <c r="AA490" s="53" t="s">
        <v>1764</v>
      </c>
      <c r="AB490" s="68" t="s">
        <v>1765</v>
      </c>
    </row>
    <row r="491" spans="1:28" ht="27.75" thickBot="1" x14ac:dyDescent="0.3">
      <c r="A491" s="60">
        <v>489</v>
      </c>
      <c r="B491" s="37" t="s">
        <v>559</v>
      </c>
      <c r="C491" s="42" t="s">
        <v>261</v>
      </c>
      <c r="D491" s="37" t="s">
        <v>559</v>
      </c>
      <c r="E491" s="30">
        <v>1121</v>
      </c>
      <c r="F491" s="31">
        <v>222</v>
      </c>
      <c r="G491" s="34">
        <v>44</v>
      </c>
      <c r="H491" s="34">
        <v>4</v>
      </c>
      <c r="I491" s="31" t="s">
        <v>991</v>
      </c>
      <c r="J491" s="31"/>
      <c r="K491" s="35" t="s">
        <v>556</v>
      </c>
      <c r="L491" s="35">
        <v>13</v>
      </c>
      <c r="M491" s="59">
        <f t="shared" si="7"/>
        <v>13</v>
      </c>
      <c r="N491" s="35" t="s">
        <v>556</v>
      </c>
      <c r="O491" s="35" t="s">
        <v>557</v>
      </c>
      <c r="P491" s="35" t="s">
        <v>556</v>
      </c>
      <c r="Q491" s="35" t="s">
        <v>915</v>
      </c>
      <c r="R491" s="36" t="s">
        <v>556</v>
      </c>
      <c r="S491" s="35"/>
      <c r="T491" s="35"/>
      <c r="U491" s="35" t="s">
        <v>914</v>
      </c>
      <c r="V491" s="35"/>
      <c r="W491" s="35">
        <v>13</v>
      </c>
      <c r="X491" s="55">
        <v>1191299.53</v>
      </c>
      <c r="Y491" s="58">
        <v>1063</v>
      </c>
      <c r="Z491" s="35">
        <v>4956</v>
      </c>
      <c r="AA491" s="53" t="s">
        <v>1766</v>
      </c>
      <c r="AB491" s="68" t="s">
        <v>1767</v>
      </c>
    </row>
    <row r="492" spans="1:28" ht="27.75" thickBot="1" x14ac:dyDescent="0.3">
      <c r="A492" s="60">
        <v>490</v>
      </c>
      <c r="B492" s="37" t="s">
        <v>486</v>
      </c>
      <c r="C492" s="42" t="s">
        <v>261</v>
      </c>
      <c r="D492" s="37" t="s">
        <v>486</v>
      </c>
      <c r="E492" s="30">
        <v>317</v>
      </c>
      <c r="F492" s="31">
        <v>100</v>
      </c>
      <c r="G492" s="34">
        <v>37</v>
      </c>
      <c r="H492" s="34">
        <v>5</v>
      </c>
      <c r="I492" s="31" t="s">
        <v>991</v>
      </c>
      <c r="J492" s="31"/>
      <c r="K492" s="35" t="s">
        <v>556</v>
      </c>
      <c r="L492" s="35">
        <v>3</v>
      </c>
      <c r="M492" s="59">
        <f t="shared" si="7"/>
        <v>3</v>
      </c>
      <c r="N492" s="35" t="s">
        <v>556</v>
      </c>
      <c r="O492" s="35" t="s">
        <v>557</v>
      </c>
      <c r="P492" s="35" t="s">
        <v>557</v>
      </c>
      <c r="Q492" s="35" t="s">
        <v>915</v>
      </c>
      <c r="R492" s="36" t="s">
        <v>556</v>
      </c>
      <c r="S492" s="35"/>
      <c r="T492" s="35"/>
      <c r="U492" s="35" t="s">
        <v>914</v>
      </c>
      <c r="V492" s="35"/>
      <c r="W492" s="35">
        <v>3</v>
      </c>
      <c r="X492" s="55">
        <v>79422.850000000006</v>
      </c>
      <c r="Y492" s="35">
        <v>1521</v>
      </c>
      <c r="Z492" s="35">
        <v>687</v>
      </c>
      <c r="AA492" s="53" t="s">
        <v>1768</v>
      </c>
      <c r="AB492" s="68" t="s">
        <v>1769</v>
      </c>
    </row>
    <row r="493" spans="1:28" ht="27.75" thickBot="1" x14ac:dyDescent="0.3">
      <c r="A493" s="60">
        <v>491</v>
      </c>
      <c r="B493" s="37" t="s">
        <v>487</v>
      </c>
      <c r="C493" s="42" t="s">
        <v>261</v>
      </c>
      <c r="D493" s="37" t="s">
        <v>487</v>
      </c>
      <c r="E493" s="30">
        <v>61</v>
      </c>
      <c r="F493" s="31">
        <v>13</v>
      </c>
      <c r="G493" s="34">
        <v>60</v>
      </c>
      <c r="H493" s="34">
        <v>20</v>
      </c>
      <c r="I493" s="31" t="s">
        <v>991</v>
      </c>
      <c r="J493" s="31"/>
      <c r="K493" s="35" t="s">
        <v>557</v>
      </c>
      <c r="L493" s="35"/>
      <c r="M493" s="59">
        <f t="shared" si="7"/>
        <v>0</v>
      </c>
      <c r="N493" s="35" t="s">
        <v>557</v>
      </c>
      <c r="O493" s="35" t="s">
        <v>557</v>
      </c>
      <c r="P493" s="35" t="s">
        <v>556</v>
      </c>
      <c r="Q493" s="35" t="s">
        <v>915</v>
      </c>
      <c r="R493" s="36" t="s">
        <v>556</v>
      </c>
      <c r="S493" s="35"/>
      <c r="T493" s="35"/>
      <c r="U493" s="35" t="s">
        <v>914</v>
      </c>
      <c r="V493" s="35"/>
      <c r="W493" s="35">
        <v>2</v>
      </c>
      <c r="X493" s="55">
        <v>621200</v>
      </c>
      <c r="Y493" s="35">
        <v>364</v>
      </c>
      <c r="Z493" s="35">
        <v>66</v>
      </c>
      <c r="AA493" s="53" t="s">
        <v>1550</v>
      </c>
      <c r="AB493" s="68" t="s">
        <v>1551</v>
      </c>
    </row>
    <row r="494" spans="1:28" ht="27.75" thickBot="1" x14ac:dyDescent="0.3">
      <c r="A494" s="60">
        <v>492</v>
      </c>
      <c r="B494" s="37" t="s">
        <v>488</v>
      </c>
      <c r="C494" s="42" t="s">
        <v>261</v>
      </c>
      <c r="D494" s="37" t="s">
        <v>488</v>
      </c>
      <c r="E494" s="30">
        <v>324</v>
      </c>
      <c r="F494" s="31">
        <v>103</v>
      </c>
      <c r="G494" s="34">
        <v>52</v>
      </c>
      <c r="H494" s="34">
        <v>12</v>
      </c>
      <c r="I494" s="31" t="s">
        <v>991</v>
      </c>
      <c r="J494" s="31"/>
      <c r="K494" s="35" t="s">
        <v>556</v>
      </c>
      <c r="L494" s="35">
        <v>4</v>
      </c>
      <c r="M494" s="59">
        <f t="shared" si="7"/>
        <v>4</v>
      </c>
      <c r="N494" s="35" t="s">
        <v>556</v>
      </c>
      <c r="O494" s="35" t="s">
        <v>556</v>
      </c>
      <c r="P494" s="35" t="s">
        <v>557</v>
      </c>
      <c r="Q494" s="35" t="s">
        <v>915</v>
      </c>
      <c r="R494" s="36" t="s">
        <v>556</v>
      </c>
      <c r="S494" s="35"/>
      <c r="T494" s="35"/>
      <c r="U494" s="35" t="s">
        <v>914</v>
      </c>
      <c r="V494" s="35"/>
      <c r="W494" s="35">
        <v>13</v>
      </c>
      <c r="X494" s="55">
        <v>2873000</v>
      </c>
      <c r="Y494" s="35">
        <v>1100</v>
      </c>
      <c r="Z494" s="35"/>
      <c r="AA494" s="53" t="s">
        <v>1770</v>
      </c>
      <c r="AB494" s="68" t="s">
        <v>1771</v>
      </c>
    </row>
    <row r="495" spans="1:28" ht="27.75" thickBot="1" x14ac:dyDescent="0.3">
      <c r="A495" s="60">
        <v>493</v>
      </c>
      <c r="B495" s="37" t="s">
        <v>489</v>
      </c>
      <c r="C495" s="42" t="s">
        <v>261</v>
      </c>
      <c r="D495" s="37" t="s">
        <v>489</v>
      </c>
      <c r="E495" s="30">
        <v>325</v>
      </c>
      <c r="F495" s="31">
        <v>90</v>
      </c>
      <c r="G495" s="34">
        <v>66</v>
      </c>
      <c r="H495" s="34">
        <v>26</v>
      </c>
      <c r="I495" s="31" t="s">
        <v>990</v>
      </c>
      <c r="J495" s="31">
        <v>88</v>
      </c>
      <c r="K495" s="35" t="s">
        <v>556</v>
      </c>
      <c r="L495" s="35">
        <v>2</v>
      </c>
      <c r="M495" s="59">
        <f t="shared" si="7"/>
        <v>2</v>
      </c>
      <c r="N495" s="35" t="s">
        <v>556</v>
      </c>
      <c r="O495" s="35" t="s">
        <v>556</v>
      </c>
      <c r="P495" s="35" t="s">
        <v>556</v>
      </c>
      <c r="Q495" s="35" t="s">
        <v>915</v>
      </c>
      <c r="R495" s="36" t="s">
        <v>556</v>
      </c>
      <c r="S495" s="35"/>
      <c r="T495" s="35"/>
      <c r="U495" s="35" t="s">
        <v>914</v>
      </c>
      <c r="V495" s="35"/>
      <c r="W495" s="35">
        <v>4</v>
      </c>
      <c r="X495" s="55">
        <v>7805000</v>
      </c>
      <c r="Y495" s="35">
        <v>845</v>
      </c>
      <c r="Z495" s="35">
        <v>1211</v>
      </c>
      <c r="AA495" s="53" t="s">
        <v>1772</v>
      </c>
      <c r="AB495" s="68" t="s">
        <v>1773</v>
      </c>
    </row>
    <row r="496" spans="1:28" ht="27.75" thickBot="1" x14ac:dyDescent="0.3">
      <c r="A496" s="60">
        <v>494</v>
      </c>
      <c r="B496" s="37" t="s">
        <v>490</v>
      </c>
      <c r="C496" s="42" t="s">
        <v>261</v>
      </c>
      <c r="D496" s="37" t="s">
        <v>490</v>
      </c>
      <c r="E496" s="30">
        <v>25</v>
      </c>
      <c r="F496" s="31">
        <v>6</v>
      </c>
      <c r="G496" s="34">
        <v>58</v>
      </c>
      <c r="H496" s="34">
        <v>18</v>
      </c>
      <c r="I496" s="31" t="s">
        <v>990</v>
      </c>
      <c r="J496" s="31"/>
      <c r="K496" s="35" t="s">
        <v>557</v>
      </c>
      <c r="L496" s="35"/>
      <c r="M496" s="59">
        <f t="shared" si="7"/>
        <v>0</v>
      </c>
      <c r="N496" s="35" t="s">
        <v>557</v>
      </c>
      <c r="O496" s="35" t="s">
        <v>557</v>
      </c>
      <c r="P496" s="35" t="s">
        <v>557</v>
      </c>
      <c r="Q496" s="35" t="s">
        <v>915</v>
      </c>
      <c r="R496" s="36" t="s">
        <v>556</v>
      </c>
      <c r="S496" s="35"/>
      <c r="T496" s="35"/>
      <c r="U496" s="35" t="s">
        <v>914</v>
      </c>
      <c r="V496" s="35"/>
      <c r="W496" s="35">
        <v>1</v>
      </c>
      <c r="X496" s="55">
        <v>235650</v>
      </c>
      <c r="Y496" s="35">
        <v>80</v>
      </c>
      <c r="Z496" s="35"/>
      <c r="AA496" s="53" t="s">
        <v>1774</v>
      </c>
      <c r="AB496" s="68" t="s">
        <v>1775</v>
      </c>
    </row>
    <row r="497" spans="1:28" ht="15.75" thickBot="1" x14ac:dyDescent="0.3">
      <c r="A497" s="60">
        <v>495</v>
      </c>
      <c r="B497" s="37" t="s">
        <v>491</v>
      </c>
      <c r="C497" s="42" t="s">
        <v>261</v>
      </c>
      <c r="D497" s="37" t="s">
        <v>491</v>
      </c>
      <c r="E497" s="30">
        <v>15</v>
      </c>
      <c r="F497" s="31">
        <v>11</v>
      </c>
      <c r="G497" s="34">
        <v>30</v>
      </c>
      <c r="H497" s="34">
        <v>10</v>
      </c>
      <c r="I497" s="31" t="s">
        <v>991</v>
      </c>
      <c r="J497" s="31"/>
      <c r="K497" s="35" t="s">
        <v>557</v>
      </c>
      <c r="L497" s="35"/>
      <c r="M497" s="59">
        <f t="shared" si="7"/>
        <v>0</v>
      </c>
      <c r="N497" s="35" t="s">
        <v>556</v>
      </c>
      <c r="O497" s="35" t="s">
        <v>557</v>
      </c>
      <c r="P497" s="35" t="s">
        <v>557</v>
      </c>
      <c r="Q497" s="35" t="s">
        <v>915</v>
      </c>
      <c r="R497" s="36" t="s">
        <v>556</v>
      </c>
      <c r="S497" s="35"/>
      <c r="T497" s="35"/>
      <c r="U497" s="35" t="s">
        <v>914</v>
      </c>
      <c r="V497" s="35"/>
      <c r="W497" s="35">
        <v>2</v>
      </c>
      <c r="X497" s="55">
        <v>194400</v>
      </c>
      <c r="Y497" s="35">
        <v>189</v>
      </c>
      <c r="Z497" s="35"/>
      <c r="AA497" s="53" t="s">
        <v>1776</v>
      </c>
      <c r="AB497" s="64" t="s">
        <v>1777</v>
      </c>
    </row>
    <row r="498" spans="1:28" ht="27.75" thickBot="1" x14ac:dyDescent="0.3">
      <c r="A498" s="60">
        <v>496</v>
      </c>
      <c r="B498" s="37" t="s">
        <v>492</v>
      </c>
      <c r="C498" s="42" t="s">
        <v>261</v>
      </c>
      <c r="D498" s="37" t="s">
        <v>492</v>
      </c>
      <c r="E498" s="30">
        <v>289</v>
      </c>
      <c r="F498" s="31">
        <v>55</v>
      </c>
      <c r="G498" s="34">
        <v>48</v>
      </c>
      <c r="H498" s="34">
        <v>8</v>
      </c>
      <c r="I498" s="31" t="s">
        <v>991</v>
      </c>
      <c r="J498" s="31"/>
      <c r="K498" s="35" t="s">
        <v>556</v>
      </c>
      <c r="L498" s="35">
        <v>3</v>
      </c>
      <c r="M498" s="59">
        <f t="shared" si="7"/>
        <v>3</v>
      </c>
      <c r="N498" s="35" t="s">
        <v>556</v>
      </c>
      <c r="O498" s="35" t="s">
        <v>557</v>
      </c>
      <c r="P498" s="35" t="s">
        <v>556</v>
      </c>
      <c r="Q498" s="35" t="s">
        <v>915</v>
      </c>
      <c r="R498" s="36" t="s">
        <v>556</v>
      </c>
      <c r="S498" s="35"/>
      <c r="T498" s="35"/>
      <c r="U498" s="35" t="s">
        <v>914</v>
      </c>
      <c r="V498" s="35"/>
      <c r="W498" s="35">
        <v>9</v>
      </c>
      <c r="X498" s="55">
        <v>2021700</v>
      </c>
      <c r="Y498" s="35">
        <v>193</v>
      </c>
      <c r="Z498" s="35"/>
      <c r="AA498" s="53" t="s">
        <v>1778</v>
      </c>
      <c r="AB498" s="68" t="s">
        <v>1779</v>
      </c>
    </row>
    <row r="499" spans="1:28" ht="27.75" thickBot="1" x14ac:dyDescent="0.3">
      <c r="A499" s="60">
        <v>497</v>
      </c>
      <c r="B499" s="37" t="s">
        <v>493</v>
      </c>
      <c r="C499" s="42" t="s">
        <v>261</v>
      </c>
      <c r="D499" s="37" t="s">
        <v>493</v>
      </c>
      <c r="E499" s="30">
        <v>283</v>
      </c>
      <c r="F499" s="31">
        <v>100</v>
      </c>
      <c r="G499" s="34">
        <v>66</v>
      </c>
      <c r="H499" s="34">
        <v>26</v>
      </c>
      <c r="I499" s="31" t="s">
        <v>990</v>
      </c>
      <c r="J499" s="31"/>
      <c r="K499" s="35" t="s">
        <v>556</v>
      </c>
      <c r="L499" s="35">
        <v>2</v>
      </c>
      <c r="M499" s="59">
        <f t="shared" si="7"/>
        <v>2</v>
      </c>
      <c r="N499" s="35" t="s">
        <v>556</v>
      </c>
      <c r="O499" s="35" t="s">
        <v>556</v>
      </c>
      <c r="P499" s="35" t="s">
        <v>556</v>
      </c>
      <c r="Q499" s="35" t="s">
        <v>915</v>
      </c>
      <c r="R499" s="36" t="s">
        <v>556</v>
      </c>
      <c r="S499" s="35"/>
      <c r="T499" s="35" t="s">
        <v>556</v>
      </c>
      <c r="U499" s="35" t="s">
        <v>556</v>
      </c>
      <c r="V499" s="35"/>
      <c r="W499" s="35">
        <v>33</v>
      </c>
      <c r="X499" s="55">
        <v>6027835.4299999997</v>
      </c>
      <c r="Y499" s="35">
        <v>1491</v>
      </c>
      <c r="Z499" s="35">
        <v>278</v>
      </c>
      <c r="AA499" s="53" t="s">
        <v>1780</v>
      </c>
      <c r="AB499" s="68" t="s">
        <v>1781</v>
      </c>
    </row>
    <row r="500" spans="1:28" ht="27.75" thickBot="1" x14ac:dyDescent="0.3">
      <c r="A500" s="60">
        <v>498</v>
      </c>
      <c r="B500" s="37" t="s">
        <v>494</v>
      </c>
      <c r="C500" s="42" t="s">
        <v>261</v>
      </c>
      <c r="D500" s="37" t="s">
        <v>494</v>
      </c>
      <c r="E500" s="30">
        <v>64</v>
      </c>
      <c r="F500" s="31">
        <v>13</v>
      </c>
      <c r="G500" s="34">
        <v>65</v>
      </c>
      <c r="H500" s="34">
        <v>25</v>
      </c>
      <c r="I500" s="31" t="s">
        <v>990</v>
      </c>
      <c r="J500" s="31"/>
      <c r="K500" s="35" t="s">
        <v>557</v>
      </c>
      <c r="L500" s="35"/>
      <c r="M500" s="59">
        <f t="shared" si="7"/>
        <v>0</v>
      </c>
      <c r="N500" s="35" t="s">
        <v>557</v>
      </c>
      <c r="O500" s="35" t="s">
        <v>557</v>
      </c>
      <c r="P500" s="35" t="s">
        <v>557</v>
      </c>
      <c r="Q500" s="35" t="s">
        <v>917</v>
      </c>
      <c r="R500" s="36" t="s">
        <v>557</v>
      </c>
      <c r="S500" s="35"/>
      <c r="T500" s="35"/>
      <c r="U500" s="35" t="s">
        <v>914</v>
      </c>
      <c r="V500" s="35"/>
      <c r="W500" s="35"/>
      <c r="X500" s="35"/>
      <c r="Y500" s="35">
        <v>235</v>
      </c>
      <c r="Z500" s="35">
        <v>99</v>
      </c>
      <c r="AA500" s="53" t="s">
        <v>1782</v>
      </c>
      <c r="AB500" s="68" t="s">
        <v>1783</v>
      </c>
    </row>
    <row r="501" spans="1:28" ht="27.75" thickBot="1" x14ac:dyDescent="0.3">
      <c r="A501" s="60">
        <v>499</v>
      </c>
      <c r="B501" s="37" t="s">
        <v>495</v>
      </c>
      <c r="C501" s="42" t="s">
        <v>261</v>
      </c>
      <c r="D501" s="37" t="s">
        <v>495</v>
      </c>
      <c r="E501" s="30">
        <v>916</v>
      </c>
      <c r="F501" s="31">
        <v>182</v>
      </c>
      <c r="G501" s="34">
        <v>64</v>
      </c>
      <c r="H501" s="34">
        <v>24</v>
      </c>
      <c r="I501" s="31" t="s">
        <v>990</v>
      </c>
      <c r="J501" s="31">
        <v>272</v>
      </c>
      <c r="K501" s="35" t="s">
        <v>556</v>
      </c>
      <c r="L501" s="35">
        <v>11</v>
      </c>
      <c r="M501" s="59">
        <f t="shared" si="7"/>
        <v>11</v>
      </c>
      <c r="N501" s="35" t="s">
        <v>556</v>
      </c>
      <c r="O501" s="35" t="s">
        <v>557</v>
      </c>
      <c r="P501" s="35" t="s">
        <v>556</v>
      </c>
      <c r="Q501" s="35" t="s">
        <v>915</v>
      </c>
      <c r="R501" s="36" t="s">
        <v>556</v>
      </c>
      <c r="S501" s="35"/>
      <c r="T501" s="35"/>
      <c r="U501" s="35" t="s">
        <v>914</v>
      </c>
      <c r="V501" s="35"/>
      <c r="W501" s="35">
        <v>29</v>
      </c>
      <c r="X501" s="55">
        <v>7049700</v>
      </c>
      <c r="Y501" s="35">
        <v>1120</v>
      </c>
      <c r="Z501" s="35">
        <v>135</v>
      </c>
      <c r="AA501" s="53" t="s">
        <v>1784</v>
      </c>
      <c r="AB501" s="68" t="s">
        <v>1785</v>
      </c>
    </row>
    <row r="502" spans="1:28" ht="27.75" thickBot="1" x14ac:dyDescent="0.3">
      <c r="A502" s="60">
        <v>500</v>
      </c>
      <c r="B502" s="37" t="s">
        <v>496</v>
      </c>
      <c r="C502" s="42" t="s">
        <v>261</v>
      </c>
      <c r="D502" s="37" t="s">
        <v>496</v>
      </c>
      <c r="E502" s="30">
        <v>99</v>
      </c>
      <c r="F502" s="31">
        <v>24</v>
      </c>
      <c r="G502" s="34">
        <v>71</v>
      </c>
      <c r="H502" s="34">
        <v>31</v>
      </c>
      <c r="I502" s="31" t="s">
        <v>991</v>
      </c>
      <c r="J502" s="31">
        <v>264</v>
      </c>
      <c r="K502" s="35" t="s">
        <v>556</v>
      </c>
      <c r="L502" s="35"/>
      <c r="M502" s="59">
        <f t="shared" si="7"/>
        <v>0</v>
      </c>
      <c r="N502" s="35" t="s">
        <v>556</v>
      </c>
      <c r="O502" s="35" t="s">
        <v>557</v>
      </c>
      <c r="P502" s="35" t="s">
        <v>556</v>
      </c>
      <c r="Q502" s="35" t="s">
        <v>915</v>
      </c>
      <c r="R502" s="36" t="s">
        <v>556</v>
      </c>
      <c r="S502" s="35"/>
      <c r="T502" s="35"/>
      <c r="U502" s="35" t="s">
        <v>914</v>
      </c>
      <c r="V502" s="35"/>
      <c r="W502" s="35">
        <v>9</v>
      </c>
      <c r="X502" s="55">
        <v>1413538</v>
      </c>
      <c r="Y502" s="35">
        <v>253</v>
      </c>
      <c r="Z502" s="35"/>
      <c r="AA502" s="53" t="s">
        <v>1786</v>
      </c>
      <c r="AB502" s="68" t="s">
        <v>1787</v>
      </c>
    </row>
    <row r="503" spans="1:28" ht="27.75" thickBot="1" x14ac:dyDescent="0.3">
      <c r="A503" s="60">
        <v>501</v>
      </c>
      <c r="B503" s="37" t="s">
        <v>497</v>
      </c>
      <c r="C503" s="42" t="s">
        <v>261</v>
      </c>
      <c r="D503" s="37" t="s">
        <v>497</v>
      </c>
      <c r="E503" s="30">
        <v>157</v>
      </c>
      <c r="F503" s="31">
        <v>33</v>
      </c>
      <c r="G503" s="34">
        <v>64</v>
      </c>
      <c r="H503" s="34">
        <v>24</v>
      </c>
      <c r="I503" s="31" t="s">
        <v>991</v>
      </c>
      <c r="J503" s="31"/>
      <c r="K503" s="35" t="s">
        <v>556</v>
      </c>
      <c r="L503" s="35">
        <v>1</v>
      </c>
      <c r="M503" s="59">
        <f t="shared" si="7"/>
        <v>1</v>
      </c>
      <c r="N503" s="35" t="s">
        <v>556</v>
      </c>
      <c r="O503" s="35" t="s">
        <v>557</v>
      </c>
      <c r="P503" s="35" t="s">
        <v>556</v>
      </c>
      <c r="Q503" s="35" t="s">
        <v>915</v>
      </c>
      <c r="R503" s="36" t="s">
        <v>556</v>
      </c>
      <c r="S503" s="35"/>
      <c r="T503" s="35"/>
      <c r="U503" s="35" t="s">
        <v>914</v>
      </c>
      <c r="V503" s="35"/>
      <c r="W503" s="35">
        <v>11</v>
      </c>
      <c r="X503" s="55">
        <v>9949297.6600000001</v>
      </c>
      <c r="Y503" s="35">
        <v>459</v>
      </c>
      <c r="Z503" s="35">
        <v>410</v>
      </c>
      <c r="AA503" s="53" t="s">
        <v>1788</v>
      </c>
      <c r="AB503" s="68" t="s">
        <v>1789</v>
      </c>
    </row>
    <row r="504" spans="1:28" ht="27.75" thickBot="1" x14ac:dyDescent="0.3">
      <c r="A504" s="60">
        <v>502</v>
      </c>
      <c r="B504" s="37" t="s">
        <v>498</v>
      </c>
      <c r="C504" s="42" t="s">
        <v>261</v>
      </c>
      <c r="D504" s="37" t="s">
        <v>498</v>
      </c>
      <c r="E504" s="30">
        <v>260</v>
      </c>
      <c r="F504" s="31">
        <v>49</v>
      </c>
      <c r="G504" s="34">
        <v>75</v>
      </c>
      <c r="H504" s="34">
        <v>35</v>
      </c>
      <c r="I504" s="31" t="s">
        <v>991</v>
      </c>
      <c r="J504" s="31"/>
      <c r="K504" s="35" t="s">
        <v>556</v>
      </c>
      <c r="L504" s="35">
        <v>2</v>
      </c>
      <c r="M504" s="59">
        <f t="shared" si="7"/>
        <v>2</v>
      </c>
      <c r="N504" s="35" t="s">
        <v>556</v>
      </c>
      <c r="O504" s="35" t="s">
        <v>557</v>
      </c>
      <c r="P504" s="35" t="s">
        <v>557</v>
      </c>
      <c r="Q504" s="35" t="s">
        <v>915</v>
      </c>
      <c r="R504" s="36" t="s">
        <v>556</v>
      </c>
      <c r="S504" s="35"/>
      <c r="T504" s="35"/>
      <c r="U504" s="35" t="s">
        <v>914</v>
      </c>
      <c r="V504" s="35"/>
      <c r="W504" s="35">
        <v>14</v>
      </c>
      <c r="X504" s="55">
        <v>3235600</v>
      </c>
      <c r="Y504" s="35">
        <v>1066</v>
      </c>
      <c r="Z504" s="35">
        <v>146</v>
      </c>
      <c r="AA504" s="53" t="s">
        <v>1790</v>
      </c>
      <c r="AB504" s="68" t="s">
        <v>1791</v>
      </c>
    </row>
    <row r="505" spans="1:28" ht="27.75" thickBot="1" x14ac:dyDescent="0.3">
      <c r="A505" s="60">
        <v>503</v>
      </c>
      <c r="B505" s="37" t="s">
        <v>499</v>
      </c>
      <c r="C505" s="42" t="s">
        <v>261</v>
      </c>
      <c r="D505" s="37" t="s">
        <v>499</v>
      </c>
      <c r="E505" s="30">
        <v>82</v>
      </c>
      <c r="F505" s="31">
        <v>20</v>
      </c>
      <c r="G505" s="34">
        <v>62</v>
      </c>
      <c r="H505" s="34">
        <v>22</v>
      </c>
      <c r="I505" s="31" t="s">
        <v>991</v>
      </c>
      <c r="J505" s="31"/>
      <c r="K505" s="35" t="s">
        <v>557</v>
      </c>
      <c r="L505" s="35"/>
      <c r="M505" s="59">
        <f t="shared" si="7"/>
        <v>0</v>
      </c>
      <c r="N505" s="35" t="s">
        <v>557</v>
      </c>
      <c r="O505" s="35" t="s">
        <v>557</v>
      </c>
      <c r="P505" s="35" t="s">
        <v>556</v>
      </c>
      <c r="Q505" s="35" t="s">
        <v>915</v>
      </c>
      <c r="R505" s="36" t="s">
        <v>556</v>
      </c>
      <c r="S505" s="35"/>
      <c r="T505" s="35"/>
      <c r="U505" s="35" t="s">
        <v>914</v>
      </c>
      <c r="V505" s="35"/>
      <c r="W505" s="35"/>
      <c r="X505" s="35"/>
      <c r="Y505" s="35">
        <v>509</v>
      </c>
      <c r="Z505" s="35">
        <v>260</v>
      </c>
      <c r="AA505" s="53" t="s">
        <v>1792</v>
      </c>
      <c r="AB505" s="68" t="s">
        <v>1793</v>
      </c>
    </row>
    <row r="506" spans="1:28" ht="27.75" thickBot="1" x14ac:dyDescent="0.3">
      <c r="A506" s="60">
        <v>504</v>
      </c>
      <c r="B506" s="37" t="s">
        <v>500</v>
      </c>
      <c r="C506" s="42" t="s">
        <v>261</v>
      </c>
      <c r="D506" s="37" t="s">
        <v>500</v>
      </c>
      <c r="E506" s="30">
        <v>595</v>
      </c>
      <c r="F506" s="31">
        <v>135</v>
      </c>
      <c r="G506" s="34">
        <v>54</v>
      </c>
      <c r="H506" s="34">
        <v>14</v>
      </c>
      <c r="I506" s="31" t="s">
        <v>991</v>
      </c>
      <c r="J506" s="31">
        <v>352</v>
      </c>
      <c r="K506" s="35" t="s">
        <v>556</v>
      </c>
      <c r="L506" s="35">
        <v>10</v>
      </c>
      <c r="M506" s="59">
        <f t="shared" si="7"/>
        <v>10</v>
      </c>
      <c r="N506" s="35" t="s">
        <v>556</v>
      </c>
      <c r="O506" s="35" t="s">
        <v>557</v>
      </c>
      <c r="P506" s="35" t="s">
        <v>556</v>
      </c>
      <c r="Q506" s="35" t="s">
        <v>915</v>
      </c>
      <c r="R506" s="36" t="s">
        <v>556</v>
      </c>
      <c r="S506" s="35"/>
      <c r="T506" s="35"/>
      <c r="U506" s="35" t="s">
        <v>914</v>
      </c>
      <c r="V506" s="35"/>
      <c r="W506" s="35"/>
      <c r="X506" s="35"/>
      <c r="Y506" s="35">
        <v>1109</v>
      </c>
      <c r="Z506" s="35">
        <v>122</v>
      </c>
      <c r="AA506" s="53" t="s">
        <v>1794</v>
      </c>
      <c r="AB506" s="70" t="s">
        <v>1795</v>
      </c>
    </row>
    <row r="507" spans="1:28" ht="27.75" thickBot="1" x14ac:dyDescent="0.3">
      <c r="A507" s="60">
        <v>505</v>
      </c>
      <c r="B507" s="37" t="s">
        <v>501</v>
      </c>
      <c r="C507" s="42" t="s">
        <v>261</v>
      </c>
      <c r="D507" s="37" t="s">
        <v>501</v>
      </c>
      <c r="E507" s="30">
        <v>593</v>
      </c>
      <c r="F507" s="31">
        <v>160</v>
      </c>
      <c r="G507" s="34">
        <v>54</v>
      </c>
      <c r="H507" s="34">
        <v>14</v>
      </c>
      <c r="I507" s="31" t="s">
        <v>991</v>
      </c>
      <c r="J507" s="31">
        <v>352</v>
      </c>
      <c r="K507" s="35" t="s">
        <v>556</v>
      </c>
      <c r="L507" s="35">
        <v>5</v>
      </c>
      <c r="M507" s="59">
        <f t="shared" si="7"/>
        <v>5</v>
      </c>
      <c r="N507" s="35" t="s">
        <v>556</v>
      </c>
      <c r="O507" s="35" t="s">
        <v>557</v>
      </c>
      <c r="P507" s="35" t="s">
        <v>556</v>
      </c>
      <c r="Q507" s="35" t="s">
        <v>915</v>
      </c>
      <c r="R507" s="36" t="s">
        <v>556</v>
      </c>
      <c r="S507" s="35"/>
      <c r="T507" s="35"/>
      <c r="U507" s="35" t="s">
        <v>914</v>
      </c>
      <c r="V507" s="35"/>
      <c r="W507" s="35"/>
      <c r="X507" s="35"/>
      <c r="Y507" s="35">
        <v>1607</v>
      </c>
      <c r="Z507" s="35">
        <v>280</v>
      </c>
      <c r="AA507" s="53" t="s">
        <v>1796</v>
      </c>
      <c r="AB507" s="68" t="s">
        <v>1797</v>
      </c>
    </row>
    <row r="508" spans="1:28" ht="27.75" thickBot="1" x14ac:dyDescent="0.3">
      <c r="A508" s="60">
        <v>506</v>
      </c>
      <c r="B508" s="37" t="s">
        <v>502</v>
      </c>
      <c r="C508" s="42" t="s">
        <v>261</v>
      </c>
      <c r="D508" s="37" t="s">
        <v>502</v>
      </c>
      <c r="E508" s="30">
        <v>398</v>
      </c>
      <c r="F508" s="31">
        <v>120</v>
      </c>
      <c r="G508" s="34">
        <v>35</v>
      </c>
      <c r="H508" s="34">
        <v>7</v>
      </c>
      <c r="I508" s="31" t="s">
        <v>990</v>
      </c>
      <c r="J508" s="31">
        <v>264</v>
      </c>
      <c r="K508" s="35" t="s">
        <v>556</v>
      </c>
      <c r="L508" s="53">
        <v>15</v>
      </c>
      <c r="M508" s="59">
        <f t="shared" si="7"/>
        <v>15</v>
      </c>
      <c r="N508" s="35" t="s">
        <v>556</v>
      </c>
      <c r="O508" s="35" t="s">
        <v>557</v>
      </c>
      <c r="P508" s="35" t="s">
        <v>556</v>
      </c>
      <c r="Q508" s="35" t="s">
        <v>915</v>
      </c>
      <c r="R508" s="36" t="s">
        <v>556</v>
      </c>
      <c r="S508" s="35"/>
      <c r="T508" s="35"/>
      <c r="U508" s="35" t="s">
        <v>914</v>
      </c>
      <c r="V508" s="35"/>
      <c r="W508" s="53">
        <v>2</v>
      </c>
      <c r="X508" s="56">
        <v>2463113.4500000002</v>
      </c>
      <c r="Y508" s="53">
        <v>1366</v>
      </c>
      <c r="Z508" s="53">
        <v>849</v>
      </c>
      <c r="AA508" s="53" t="s">
        <v>1798</v>
      </c>
      <c r="AB508" s="68" t="s">
        <v>1799</v>
      </c>
    </row>
    <row r="509" spans="1:28" ht="27.75" thickBot="1" x14ac:dyDescent="0.3">
      <c r="A509" s="60">
        <v>507</v>
      </c>
      <c r="B509" s="37" t="s">
        <v>503</v>
      </c>
      <c r="C509" s="42" t="s">
        <v>261</v>
      </c>
      <c r="D509" s="37" t="s">
        <v>503</v>
      </c>
      <c r="E509" s="30">
        <v>178</v>
      </c>
      <c r="F509" s="31">
        <v>42</v>
      </c>
      <c r="G509" s="34">
        <v>60</v>
      </c>
      <c r="H509" s="34">
        <v>20</v>
      </c>
      <c r="I509" s="31" t="s">
        <v>991</v>
      </c>
      <c r="J509" s="31">
        <v>264</v>
      </c>
      <c r="K509" s="35" t="s">
        <v>556</v>
      </c>
      <c r="L509" s="53">
        <v>2</v>
      </c>
      <c r="M509" s="59">
        <f t="shared" si="7"/>
        <v>2</v>
      </c>
      <c r="N509" s="35" t="s">
        <v>556</v>
      </c>
      <c r="O509" s="35" t="s">
        <v>557</v>
      </c>
      <c r="P509" s="35" t="s">
        <v>556</v>
      </c>
      <c r="Q509" s="35" t="s">
        <v>915</v>
      </c>
      <c r="R509" s="36" t="s">
        <v>556</v>
      </c>
      <c r="S509" s="35"/>
      <c r="T509" s="35"/>
      <c r="U509" s="35" t="s">
        <v>914</v>
      </c>
      <c r="V509" s="35"/>
      <c r="W509" s="53">
        <v>16</v>
      </c>
      <c r="X509" s="56">
        <v>2662300</v>
      </c>
      <c r="Y509" s="53">
        <v>351</v>
      </c>
      <c r="Z509" s="53">
        <v>261</v>
      </c>
      <c r="AA509" s="53" t="s">
        <v>1800</v>
      </c>
      <c r="AB509" s="68" t="s">
        <v>1797</v>
      </c>
    </row>
    <row r="510" spans="1:28" ht="27.75" thickBot="1" x14ac:dyDescent="0.3">
      <c r="A510" s="60">
        <v>508</v>
      </c>
      <c r="B510" s="37" t="s">
        <v>504</v>
      </c>
      <c r="C510" s="42" t="s">
        <v>261</v>
      </c>
      <c r="D510" s="37" t="s">
        <v>504</v>
      </c>
      <c r="E510" s="30">
        <v>329</v>
      </c>
      <c r="F510" s="31">
        <v>71</v>
      </c>
      <c r="G510" s="34">
        <v>49</v>
      </c>
      <c r="H510" s="34">
        <v>17</v>
      </c>
      <c r="I510" s="31" t="s">
        <v>991</v>
      </c>
      <c r="J510" s="31">
        <v>352</v>
      </c>
      <c r="K510" s="35" t="s">
        <v>556</v>
      </c>
      <c r="L510" s="53">
        <v>2</v>
      </c>
      <c r="M510" s="59">
        <f t="shared" si="7"/>
        <v>2</v>
      </c>
      <c r="N510" s="35" t="s">
        <v>556</v>
      </c>
      <c r="O510" s="35" t="s">
        <v>557</v>
      </c>
      <c r="P510" s="35" t="s">
        <v>556</v>
      </c>
      <c r="Q510" s="35" t="s">
        <v>915</v>
      </c>
      <c r="R510" s="36" t="s">
        <v>556</v>
      </c>
      <c r="S510" s="35"/>
      <c r="T510" s="35"/>
      <c r="U510" s="35" t="s">
        <v>914</v>
      </c>
      <c r="V510" s="35"/>
      <c r="W510" s="53">
        <v>2</v>
      </c>
      <c r="X510" s="56">
        <v>937720</v>
      </c>
      <c r="Y510" s="53">
        <v>1749</v>
      </c>
      <c r="Z510" s="53">
        <v>159</v>
      </c>
      <c r="AA510" s="53" t="s">
        <v>1801</v>
      </c>
      <c r="AB510" s="68" t="s">
        <v>1804</v>
      </c>
    </row>
    <row r="511" spans="1:28" ht="27.75" thickBot="1" x14ac:dyDescent="0.3">
      <c r="A511" s="60">
        <v>509</v>
      </c>
      <c r="B511" s="37" t="s">
        <v>505</v>
      </c>
      <c r="C511" s="42" t="s">
        <v>261</v>
      </c>
      <c r="D511" s="37" t="s">
        <v>505</v>
      </c>
      <c r="E511" s="30">
        <v>198</v>
      </c>
      <c r="F511" s="31">
        <v>49</v>
      </c>
      <c r="G511" s="34">
        <v>47</v>
      </c>
      <c r="H511" s="34">
        <v>7</v>
      </c>
      <c r="I511" s="31" t="s">
        <v>991</v>
      </c>
      <c r="J511" s="31"/>
      <c r="K511" s="35" t="s">
        <v>556</v>
      </c>
      <c r="L511" s="53">
        <v>2</v>
      </c>
      <c r="M511" s="59">
        <f t="shared" si="7"/>
        <v>2</v>
      </c>
      <c r="N511" s="35" t="s">
        <v>556</v>
      </c>
      <c r="O511" s="35" t="s">
        <v>557</v>
      </c>
      <c r="P511" s="35" t="s">
        <v>556</v>
      </c>
      <c r="Q511" s="35" t="s">
        <v>915</v>
      </c>
      <c r="R511" s="36" t="s">
        <v>556</v>
      </c>
      <c r="S511" s="35"/>
      <c r="T511" s="35"/>
      <c r="U511" s="35" t="s">
        <v>914</v>
      </c>
      <c r="V511" s="35"/>
      <c r="W511" s="53">
        <v>12</v>
      </c>
      <c r="X511" s="56">
        <v>5783689.9500000002</v>
      </c>
      <c r="Y511" s="53">
        <v>148</v>
      </c>
      <c r="Z511" s="53">
        <v>2739</v>
      </c>
      <c r="AA511" s="53" t="s">
        <v>1802</v>
      </c>
      <c r="AB511" s="68" t="s">
        <v>1803</v>
      </c>
    </row>
    <row r="512" spans="1:28" ht="27.75" thickBot="1" x14ac:dyDescent="0.3">
      <c r="A512" s="60">
        <v>510</v>
      </c>
      <c r="B512" s="37" t="s">
        <v>506</v>
      </c>
      <c r="C512" s="42" t="s">
        <v>261</v>
      </c>
      <c r="D512" s="37" t="s">
        <v>506</v>
      </c>
      <c r="E512" s="30">
        <v>187</v>
      </c>
      <c r="F512" s="31">
        <v>56</v>
      </c>
      <c r="G512" s="34">
        <v>55</v>
      </c>
      <c r="H512" s="34">
        <v>15</v>
      </c>
      <c r="I512" s="31" t="s">
        <v>991</v>
      </c>
      <c r="J512" s="31">
        <v>352</v>
      </c>
      <c r="K512" s="35" t="s">
        <v>556</v>
      </c>
      <c r="L512" s="53">
        <v>2</v>
      </c>
      <c r="M512" s="59">
        <f t="shared" si="7"/>
        <v>2</v>
      </c>
      <c r="N512" s="35" t="s">
        <v>556</v>
      </c>
      <c r="O512" s="35" t="s">
        <v>557</v>
      </c>
      <c r="P512" s="35" t="s">
        <v>557</v>
      </c>
      <c r="Q512" s="35" t="s">
        <v>915</v>
      </c>
      <c r="R512" s="36" t="s">
        <v>556</v>
      </c>
      <c r="S512" s="35"/>
      <c r="T512" s="35"/>
      <c r="U512" s="35" t="s">
        <v>914</v>
      </c>
      <c r="V512" s="35"/>
      <c r="W512" s="53">
        <v>11</v>
      </c>
      <c r="X512" s="56">
        <v>4285427.74</v>
      </c>
      <c r="Y512" s="53">
        <v>397</v>
      </c>
      <c r="Z512" s="53"/>
      <c r="AA512" s="53" t="s">
        <v>1805</v>
      </c>
      <c r="AB512" s="70" t="s">
        <v>1806</v>
      </c>
    </row>
    <row r="513" spans="1:28" ht="27.75" thickBot="1" x14ac:dyDescent="0.3">
      <c r="A513" s="60">
        <v>511</v>
      </c>
      <c r="B513" s="37" t="s">
        <v>507</v>
      </c>
      <c r="C513" s="42" t="s">
        <v>261</v>
      </c>
      <c r="D513" s="37" t="s">
        <v>507</v>
      </c>
      <c r="E513" s="30">
        <v>236</v>
      </c>
      <c r="F513" s="31">
        <v>77</v>
      </c>
      <c r="G513" s="34">
        <v>67</v>
      </c>
      <c r="H513" s="34">
        <v>27</v>
      </c>
      <c r="I513" s="31" t="s">
        <v>990</v>
      </c>
      <c r="J513" s="31">
        <v>264</v>
      </c>
      <c r="K513" s="35" t="s">
        <v>556</v>
      </c>
      <c r="L513" s="53">
        <v>2</v>
      </c>
      <c r="M513" s="59">
        <f t="shared" si="7"/>
        <v>2</v>
      </c>
      <c r="N513" s="35" t="s">
        <v>556</v>
      </c>
      <c r="O513" s="35" t="s">
        <v>557</v>
      </c>
      <c r="P513" s="35" t="s">
        <v>557</v>
      </c>
      <c r="Q513" s="35" t="s">
        <v>915</v>
      </c>
      <c r="R513" s="36" t="s">
        <v>556</v>
      </c>
      <c r="S513" s="35"/>
      <c r="T513" s="35"/>
      <c r="U513" s="35" t="s">
        <v>914</v>
      </c>
      <c r="V513" s="35"/>
      <c r="W513" s="53">
        <v>4</v>
      </c>
      <c r="X513" s="56">
        <v>2100300</v>
      </c>
      <c r="Y513" s="53">
        <v>237</v>
      </c>
      <c r="Z513" s="53">
        <v>1852</v>
      </c>
      <c r="AA513" s="53" t="s">
        <v>1807</v>
      </c>
      <c r="AB513" s="68" t="s">
        <v>1808</v>
      </c>
    </row>
    <row r="514" spans="1:28" ht="27.75" thickBot="1" x14ac:dyDescent="0.3">
      <c r="A514" s="60">
        <v>512</v>
      </c>
      <c r="B514" s="37" t="s">
        <v>508</v>
      </c>
      <c r="C514" s="42" t="s">
        <v>261</v>
      </c>
      <c r="D514" s="37" t="s">
        <v>508</v>
      </c>
      <c r="E514" s="30">
        <v>245</v>
      </c>
      <c r="F514" s="31">
        <v>55</v>
      </c>
      <c r="G514" s="34">
        <v>23</v>
      </c>
      <c r="H514" s="34">
        <v>19</v>
      </c>
      <c r="I514" s="31" t="s">
        <v>991</v>
      </c>
      <c r="J514" s="31"/>
      <c r="K514" s="35" t="s">
        <v>556</v>
      </c>
      <c r="L514" s="53">
        <v>2</v>
      </c>
      <c r="M514" s="59">
        <f t="shared" si="7"/>
        <v>2</v>
      </c>
      <c r="N514" s="35" t="s">
        <v>556</v>
      </c>
      <c r="O514" s="35" t="s">
        <v>557</v>
      </c>
      <c r="P514" s="35" t="s">
        <v>556</v>
      </c>
      <c r="Q514" s="35" t="s">
        <v>915</v>
      </c>
      <c r="R514" s="36" t="s">
        <v>556</v>
      </c>
      <c r="S514" s="35"/>
      <c r="T514" s="35"/>
      <c r="U514" s="35" t="s">
        <v>914</v>
      </c>
      <c r="V514" s="35"/>
      <c r="W514" s="53">
        <v>4</v>
      </c>
      <c r="X514" s="56">
        <v>885400</v>
      </c>
      <c r="Y514" s="53">
        <v>722</v>
      </c>
      <c r="Z514" s="53"/>
      <c r="AA514" s="53" t="s">
        <v>1809</v>
      </c>
      <c r="AB514" s="68" t="s">
        <v>1810</v>
      </c>
    </row>
    <row r="515" spans="1:28" ht="27.75" thickBot="1" x14ac:dyDescent="0.3">
      <c r="A515" s="60">
        <v>513</v>
      </c>
      <c r="B515" s="37" t="s">
        <v>509</v>
      </c>
      <c r="C515" s="42" t="s">
        <v>261</v>
      </c>
      <c r="D515" s="37" t="s">
        <v>509</v>
      </c>
      <c r="E515" s="30">
        <v>57</v>
      </c>
      <c r="F515" s="31">
        <v>15</v>
      </c>
      <c r="G515" s="34">
        <v>57</v>
      </c>
      <c r="H515" s="34">
        <v>17</v>
      </c>
      <c r="I515" s="31" t="s">
        <v>991</v>
      </c>
      <c r="J515" s="31">
        <v>264</v>
      </c>
      <c r="K515" s="35" t="s">
        <v>557</v>
      </c>
      <c r="L515" s="53"/>
      <c r="M515" s="59">
        <f t="shared" si="7"/>
        <v>0</v>
      </c>
      <c r="N515" s="35" t="s">
        <v>556</v>
      </c>
      <c r="O515" s="35" t="s">
        <v>557</v>
      </c>
      <c r="P515" s="35" t="s">
        <v>556</v>
      </c>
      <c r="Q515" s="35" t="s">
        <v>915</v>
      </c>
      <c r="R515" s="36" t="s">
        <v>556</v>
      </c>
      <c r="S515" s="35"/>
      <c r="T515" s="35"/>
      <c r="U515" s="35" t="s">
        <v>914</v>
      </c>
      <c r="V515" s="35"/>
      <c r="W515" s="53">
        <v>9</v>
      </c>
      <c r="X515" s="56">
        <v>4624000</v>
      </c>
      <c r="Y515" s="53">
        <v>743</v>
      </c>
      <c r="Z515" s="53"/>
      <c r="AA515" s="53" t="s">
        <v>1811</v>
      </c>
      <c r="AB515" s="68" t="s">
        <v>1812</v>
      </c>
    </row>
    <row r="516" spans="1:28" ht="15.75" thickBot="1" x14ac:dyDescent="0.3">
      <c r="A516" s="60">
        <v>514</v>
      </c>
      <c r="B516" s="37" t="s">
        <v>510</v>
      </c>
      <c r="C516" s="42" t="s">
        <v>261</v>
      </c>
      <c r="D516" s="37" t="s">
        <v>510</v>
      </c>
      <c r="E516" s="30">
        <v>161</v>
      </c>
      <c r="F516" s="31">
        <v>39</v>
      </c>
      <c r="G516" s="34">
        <v>76</v>
      </c>
      <c r="H516" s="34">
        <v>36</v>
      </c>
      <c r="I516" s="31" t="s">
        <v>991</v>
      </c>
      <c r="J516" s="31">
        <v>264</v>
      </c>
      <c r="K516" s="35" t="s">
        <v>556</v>
      </c>
      <c r="L516" s="53"/>
      <c r="M516" s="59">
        <f t="shared" ref="M516:M565" si="8">SUM(K516:L516)</f>
        <v>0</v>
      </c>
      <c r="N516" s="35" t="s">
        <v>556</v>
      </c>
      <c r="O516" s="35" t="s">
        <v>557</v>
      </c>
      <c r="P516" s="35" t="s">
        <v>556</v>
      </c>
      <c r="Q516" s="35" t="s">
        <v>915</v>
      </c>
      <c r="R516" s="36" t="s">
        <v>556</v>
      </c>
      <c r="S516" s="35"/>
      <c r="T516" s="35"/>
      <c r="U516" s="35" t="s">
        <v>914</v>
      </c>
      <c r="V516" s="35"/>
      <c r="W516" s="53">
        <v>8</v>
      </c>
      <c r="X516" s="56">
        <v>10783700</v>
      </c>
      <c r="Y516" s="53">
        <v>620</v>
      </c>
      <c r="Z516" s="53">
        <v>193</v>
      </c>
      <c r="AA516" s="53" t="s">
        <v>1813</v>
      </c>
      <c r="AB516" s="68">
        <v>5367945488</v>
      </c>
    </row>
    <row r="517" spans="1:28" ht="27.75" thickBot="1" x14ac:dyDescent="0.3">
      <c r="A517" s="60">
        <v>515</v>
      </c>
      <c r="B517" s="37" t="s">
        <v>511</v>
      </c>
      <c r="C517" s="42" t="s">
        <v>261</v>
      </c>
      <c r="D517" s="37" t="s">
        <v>511</v>
      </c>
      <c r="E517" s="30">
        <v>560</v>
      </c>
      <c r="F517" s="31">
        <v>111</v>
      </c>
      <c r="G517" s="34">
        <v>73</v>
      </c>
      <c r="H517" s="34">
        <v>33</v>
      </c>
      <c r="I517" s="31" t="s">
        <v>990</v>
      </c>
      <c r="J517" s="31">
        <v>352</v>
      </c>
      <c r="K517" s="35" t="s">
        <v>556</v>
      </c>
      <c r="L517" s="53">
        <v>9</v>
      </c>
      <c r="M517" s="59">
        <f t="shared" si="8"/>
        <v>9</v>
      </c>
      <c r="N517" s="35" t="s">
        <v>556</v>
      </c>
      <c r="O517" s="35" t="s">
        <v>557</v>
      </c>
      <c r="P517" s="35" t="s">
        <v>556</v>
      </c>
      <c r="Q517" s="35" t="s">
        <v>915</v>
      </c>
      <c r="R517" s="36" t="s">
        <v>556</v>
      </c>
      <c r="S517" s="35"/>
      <c r="T517" s="35"/>
      <c r="U517" s="35" t="s">
        <v>914</v>
      </c>
      <c r="V517" s="35"/>
      <c r="W517" s="53"/>
      <c r="X517" s="53"/>
      <c r="Y517" s="53">
        <v>1025</v>
      </c>
      <c r="Z517" s="53"/>
      <c r="AA517" s="53" t="s">
        <v>1814</v>
      </c>
      <c r="AB517" s="68" t="s">
        <v>1815</v>
      </c>
    </row>
    <row r="518" spans="1:28" ht="27.75" thickBot="1" x14ac:dyDescent="0.3">
      <c r="A518" s="60">
        <v>516</v>
      </c>
      <c r="B518" s="37" t="s">
        <v>512</v>
      </c>
      <c r="C518" s="42" t="s">
        <v>261</v>
      </c>
      <c r="D518" s="37" t="s">
        <v>512</v>
      </c>
      <c r="E518" s="30">
        <v>214</v>
      </c>
      <c r="F518" s="31">
        <v>37</v>
      </c>
      <c r="G518" s="34">
        <v>60</v>
      </c>
      <c r="H518" s="34">
        <v>20</v>
      </c>
      <c r="I518" s="31" t="s">
        <v>991</v>
      </c>
      <c r="J518" s="31">
        <v>264</v>
      </c>
      <c r="K518" s="35" t="s">
        <v>556</v>
      </c>
      <c r="L518" s="53">
        <v>1</v>
      </c>
      <c r="M518" s="59">
        <f t="shared" si="8"/>
        <v>1</v>
      </c>
      <c r="N518" s="35" t="s">
        <v>556</v>
      </c>
      <c r="O518" s="35" t="s">
        <v>557</v>
      </c>
      <c r="P518" s="35" t="s">
        <v>556</v>
      </c>
      <c r="Q518" s="35" t="s">
        <v>915</v>
      </c>
      <c r="R518" s="36" t="s">
        <v>556</v>
      </c>
      <c r="S518" s="35"/>
      <c r="T518" s="35"/>
      <c r="U518" s="35" t="s">
        <v>914</v>
      </c>
      <c r="V518" s="35"/>
      <c r="W518" s="53">
        <v>15</v>
      </c>
      <c r="X518" s="53" t="s">
        <v>1027</v>
      </c>
      <c r="Y518" s="53">
        <v>1038</v>
      </c>
      <c r="Z518" s="53">
        <v>408</v>
      </c>
      <c r="AA518" s="53" t="s">
        <v>1819</v>
      </c>
      <c r="AB518" s="68" t="s">
        <v>1818</v>
      </c>
    </row>
    <row r="519" spans="1:28" ht="27.75" thickBot="1" x14ac:dyDescent="0.3">
      <c r="A519" s="60">
        <v>517</v>
      </c>
      <c r="B519" s="37" t="s">
        <v>513</v>
      </c>
      <c r="C519" s="42" t="s">
        <v>261</v>
      </c>
      <c r="D519" s="37" t="s">
        <v>513</v>
      </c>
      <c r="E519" s="30">
        <v>64</v>
      </c>
      <c r="F519" s="31">
        <v>14</v>
      </c>
      <c r="G519" s="34">
        <v>60</v>
      </c>
      <c r="H519" s="34">
        <v>20</v>
      </c>
      <c r="I519" s="31" t="s">
        <v>991</v>
      </c>
      <c r="J519" s="31"/>
      <c r="K519" s="35" t="s">
        <v>557</v>
      </c>
      <c r="L519" s="53"/>
      <c r="M519" s="59">
        <f t="shared" si="8"/>
        <v>0</v>
      </c>
      <c r="N519" s="35" t="s">
        <v>556</v>
      </c>
      <c r="O519" s="35" t="s">
        <v>557</v>
      </c>
      <c r="P519" s="35" t="s">
        <v>557</v>
      </c>
      <c r="Q519" s="35" t="s">
        <v>915</v>
      </c>
      <c r="R519" s="36" t="s">
        <v>556</v>
      </c>
      <c r="S519" s="35"/>
      <c r="T519" s="35"/>
      <c r="U519" s="35" t="s">
        <v>914</v>
      </c>
      <c r="V519" s="35"/>
      <c r="W519" s="53">
        <v>1</v>
      </c>
      <c r="X519" s="56">
        <v>2112988.0299999998</v>
      </c>
      <c r="Y519" s="53">
        <v>82</v>
      </c>
      <c r="Z519" s="53"/>
      <c r="AA519" s="53" t="s">
        <v>1816</v>
      </c>
      <c r="AB519" s="68" t="s">
        <v>1817</v>
      </c>
    </row>
    <row r="520" spans="1:28" ht="15.75" thickBot="1" x14ac:dyDescent="0.3">
      <c r="A520" s="60">
        <v>518</v>
      </c>
      <c r="B520" s="37" t="s">
        <v>514</v>
      </c>
      <c r="C520" s="42" t="s">
        <v>261</v>
      </c>
      <c r="D520" s="37" t="s">
        <v>514</v>
      </c>
      <c r="E520" s="30">
        <v>1114</v>
      </c>
      <c r="F520" s="31">
        <v>256</v>
      </c>
      <c r="G520" s="34">
        <v>56</v>
      </c>
      <c r="H520" s="34">
        <v>16</v>
      </c>
      <c r="I520" s="31" t="s">
        <v>990</v>
      </c>
      <c r="J520" s="31"/>
      <c r="K520" s="35" t="s">
        <v>556</v>
      </c>
      <c r="L520" s="53">
        <v>5</v>
      </c>
      <c r="M520" s="59">
        <f t="shared" si="8"/>
        <v>5</v>
      </c>
      <c r="N520" s="35" t="s">
        <v>556</v>
      </c>
      <c r="O520" s="35" t="s">
        <v>556</v>
      </c>
      <c r="P520" s="35" t="s">
        <v>556</v>
      </c>
      <c r="Q520" s="35" t="s">
        <v>915</v>
      </c>
      <c r="R520" s="36" t="s">
        <v>556</v>
      </c>
      <c r="S520" s="35"/>
      <c r="T520" s="35"/>
      <c r="U520" s="35" t="s">
        <v>914</v>
      </c>
      <c r="V520" s="35"/>
      <c r="W520" s="53"/>
      <c r="X520" s="53"/>
      <c r="Y520" s="53">
        <v>1465</v>
      </c>
      <c r="Z520" s="53">
        <v>940</v>
      </c>
      <c r="AA520" s="61"/>
      <c r="AB520" s="61"/>
    </row>
    <row r="521" spans="1:28" ht="27.75" thickBot="1" x14ac:dyDescent="0.3">
      <c r="A521" s="60">
        <v>519</v>
      </c>
      <c r="B521" s="37" t="s">
        <v>515</v>
      </c>
      <c r="C521" s="42" t="s">
        <v>261</v>
      </c>
      <c r="D521" s="37" t="s">
        <v>515</v>
      </c>
      <c r="E521" s="30">
        <v>547</v>
      </c>
      <c r="F521" s="31">
        <v>121</v>
      </c>
      <c r="G521" s="34">
        <v>72</v>
      </c>
      <c r="H521" s="34">
        <v>32</v>
      </c>
      <c r="I521" s="31" t="s">
        <v>991</v>
      </c>
      <c r="J521" s="31">
        <v>176</v>
      </c>
      <c r="K521" s="35" t="s">
        <v>556</v>
      </c>
      <c r="L521" s="53">
        <v>4</v>
      </c>
      <c r="M521" s="59">
        <f t="shared" si="8"/>
        <v>4</v>
      </c>
      <c r="N521" s="35" t="s">
        <v>556</v>
      </c>
      <c r="O521" s="35" t="s">
        <v>557</v>
      </c>
      <c r="P521" s="35" t="s">
        <v>556</v>
      </c>
      <c r="Q521" s="35" t="s">
        <v>915</v>
      </c>
      <c r="R521" s="36" t="s">
        <v>556</v>
      </c>
      <c r="S521" s="35"/>
      <c r="T521" s="35"/>
      <c r="U521" s="35" t="s">
        <v>914</v>
      </c>
      <c r="V521" s="35"/>
      <c r="W521" s="53">
        <v>1</v>
      </c>
      <c r="X521" s="53" t="s">
        <v>1028</v>
      </c>
      <c r="Y521" s="53">
        <v>1058</v>
      </c>
      <c r="Z521" s="53">
        <v>593</v>
      </c>
      <c r="AA521" s="53" t="s">
        <v>1820</v>
      </c>
      <c r="AB521" s="68" t="s">
        <v>1821</v>
      </c>
    </row>
    <row r="522" spans="1:28" ht="27.75" thickBot="1" x14ac:dyDescent="0.3">
      <c r="A522" s="60">
        <v>520</v>
      </c>
      <c r="B522" s="37" t="s">
        <v>516</v>
      </c>
      <c r="C522" s="42" t="s">
        <v>261</v>
      </c>
      <c r="D522" s="37" t="s">
        <v>516</v>
      </c>
      <c r="E522" s="30">
        <v>401</v>
      </c>
      <c r="F522" s="31">
        <v>81</v>
      </c>
      <c r="G522" s="34">
        <v>35</v>
      </c>
      <c r="H522" s="34">
        <v>15</v>
      </c>
      <c r="I522" s="31" t="s">
        <v>991</v>
      </c>
      <c r="J522" s="31"/>
      <c r="K522" s="35" t="s">
        <v>556</v>
      </c>
      <c r="L522" s="53">
        <v>2</v>
      </c>
      <c r="M522" s="59">
        <f t="shared" si="8"/>
        <v>2</v>
      </c>
      <c r="N522" s="35" t="s">
        <v>556</v>
      </c>
      <c r="O522" s="35" t="s">
        <v>557</v>
      </c>
      <c r="P522" s="35" t="s">
        <v>557</v>
      </c>
      <c r="Q522" s="35" t="s">
        <v>915</v>
      </c>
      <c r="R522" s="36" t="s">
        <v>556</v>
      </c>
      <c r="S522" s="35"/>
      <c r="T522" s="35"/>
      <c r="U522" s="35" t="s">
        <v>914</v>
      </c>
      <c r="V522" s="35"/>
      <c r="W522" s="53">
        <v>9</v>
      </c>
      <c r="X522" s="56">
        <v>18234825.91</v>
      </c>
      <c r="Y522" s="53">
        <v>1290</v>
      </c>
      <c r="Z522" s="53">
        <v>98</v>
      </c>
      <c r="AA522" s="53" t="s">
        <v>1822</v>
      </c>
      <c r="AB522" s="68" t="s">
        <v>1823</v>
      </c>
    </row>
    <row r="523" spans="1:28" ht="15.75" thickBot="1" x14ac:dyDescent="0.3">
      <c r="A523" s="60">
        <v>521</v>
      </c>
      <c r="B523" s="37" t="s">
        <v>334</v>
      </c>
      <c r="C523" s="42" t="s">
        <v>261</v>
      </c>
      <c r="D523" s="37" t="s">
        <v>334</v>
      </c>
      <c r="E523" s="30">
        <v>173</v>
      </c>
      <c r="F523" s="31">
        <v>54</v>
      </c>
      <c r="G523" s="34">
        <v>0</v>
      </c>
      <c r="H523" s="34">
        <v>20</v>
      </c>
      <c r="I523" s="31" t="s">
        <v>991</v>
      </c>
      <c r="J523" s="31"/>
      <c r="K523" s="35" t="s">
        <v>556</v>
      </c>
      <c r="L523" s="53">
        <v>2</v>
      </c>
      <c r="M523" s="59">
        <f t="shared" si="8"/>
        <v>2</v>
      </c>
      <c r="N523" s="35" t="s">
        <v>556</v>
      </c>
      <c r="O523" s="35" t="s">
        <v>557</v>
      </c>
      <c r="P523" s="35" t="s">
        <v>557</v>
      </c>
      <c r="Q523" s="35" t="s">
        <v>915</v>
      </c>
      <c r="R523" s="36" t="s">
        <v>556</v>
      </c>
      <c r="S523" s="35"/>
      <c r="T523" s="35"/>
      <c r="U523" s="35" t="s">
        <v>914</v>
      </c>
      <c r="V523" s="35"/>
      <c r="W523" s="53">
        <v>8</v>
      </c>
      <c r="X523" s="56">
        <v>2303016.84</v>
      </c>
      <c r="Y523" s="53">
        <v>1157</v>
      </c>
      <c r="Z523" s="53">
        <v>200</v>
      </c>
      <c r="AA523" s="53" t="s">
        <v>1519</v>
      </c>
      <c r="AB523" s="61"/>
    </row>
    <row r="524" spans="1:28" ht="27.75" thickBot="1" x14ac:dyDescent="0.3">
      <c r="A524" s="60">
        <v>522</v>
      </c>
      <c r="B524" s="37" t="s">
        <v>517</v>
      </c>
      <c r="C524" s="42" t="s">
        <v>261</v>
      </c>
      <c r="D524" s="37" t="s">
        <v>517</v>
      </c>
      <c r="E524" s="30">
        <v>555</v>
      </c>
      <c r="F524" s="31">
        <v>124</v>
      </c>
      <c r="G524" s="34">
        <v>68</v>
      </c>
      <c r="H524" s="34">
        <v>28</v>
      </c>
      <c r="I524" s="31" t="s">
        <v>991</v>
      </c>
      <c r="J524" s="31"/>
      <c r="K524" s="35" t="s">
        <v>556</v>
      </c>
      <c r="L524" s="53">
        <v>15</v>
      </c>
      <c r="M524" s="59">
        <f t="shared" si="8"/>
        <v>15</v>
      </c>
      <c r="N524" s="35" t="s">
        <v>556</v>
      </c>
      <c r="O524" s="35" t="s">
        <v>557</v>
      </c>
      <c r="P524" s="35" t="s">
        <v>556</v>
      </c>
      <c r="Q524" s="35" t="s">
        <v>915</v>
      </c>
      <c r="R524" s="36" t="s">
        <v>556</v>
      </c>
      <c r="S524" s="35"/>
      <c r="T524" s="35"/>
      <c r="U524" s="35" t="s">
        <v>914</v>
      </c>
      <c r="V524" s="35"/>
      <c r="W524" s="53">
        <v>11</v>
      </c>
      <c r="X524" s="56">
        <v>5407093.4500000002</v>
      </c>
      <c r="Y524" s="53">
        <v>1409</v>
      </c>
      <c r="Z524" s="53">
        <v>40</v>
      </c>
      <c r="AA524" s="53" t="s">
        <v>1824</v>
      </c>
      <c r="AB524" s="68" t="s">
        <v>1825</v>
      </c>
    </row>
    <row r="525" spans="1:28" ht="15.75" thickBot="1" x14ac:dyDescent="0.3">
      <c r="A525" s="60">
        <v>523</v>
      </c>
      <c r="B525" s="37" t="s">
        <v>518</v>
      </c>
      <c r="C525" s="42" t="s">
        <v>261</v>
      </c>
      <c r="D525" s="37" t="s">
        <v>518</v>
      </c>
      <c r="E525" s="30">
        <v>25</v>
      </c>
      <c r="F525" s="31">
        <v>6</v>
      </c>
      <c r="G525" s="34">
        <v>50</v>
      </c>
      <c r="H525" s="34">
        <v>10</v>
      </c>
      <c r="I525" s="31" t="s">
        <v>991</v>
      </c>
      <c r="J525" s="31"/>
      <c r="K525" s="35" t="s">
        <v>556</v>
      </c>
      <c r="L525" s="53"/>
      <c r="M525" s="59">
        <f t="shared" si="8"/>
        <v>0</v>
      </c>
      <c r="N525" s="35" t="s">
        <v>556</v>
      </c>
      <c r="O525" s="35" t="s">
        <v>557</v>
      </c>
      <c r="P525" s="35" t="s">
        <v>557</v>
      </c>
      <c r="Q525" s="35" t="s">
        <v>915</v>
      </c>
      <c r="R525" s="36" t="s">
        <v>556</v>
      </c>
      <c r="S525" s="35"/>
      <c r="T525" s="35"/>
      <c r="U525" s="35" t="s">
        <v>914</v>
      </c>
      <c r="V525" s="35"/>
      <c r="W525" s="53">
        <v>3</v>
      </c>
      <c r="X525" s="56">
        <v>2392800</v>
      </c>
      <c r="Y525" s="53">
        <v>192</v>
      </c>
      <c r="Z525" s="53"/>
      <c r="AA525" s="53" t="s">
        <v>1826</v>
      </c>
      <c r="AB525" s="68" t="s">
        <v>1827</v>
      </c>
    </row>
    <row r="526" spans="1:28" ht="27.75" thickBot="1" x14ac:dyDescent="0.3">
      <c r="A526" s="60">
        <v>524</v>
      </c>
      <c r="B526" s="37" t="s">
        <v>519</v>
      </c>
      <c r="C526" s="42" t="s">
        <v>261</v>
      </c>
      <c r="D526" s="37" t="s">
        <v>519</v>
      </c>
      <c r="E526" s="30">
        <v>192</v>
      </c>
      <c r="F526" s="31">
        <v>65</v>
      </c>
      <c r="G526" s="34">
        <v>64</v>
      </c>
      <c r="H526" s="34">
        <v>24</v>
      </c>
      <c r="I526" s="31" t="s">
        <v>991</v>
      </c>
      <c r="J526" s="31">
        <v>264</v>
      </c>
      <c r="K526" s="35" t="s">
        <v>556</v>
      </c>
      <c r="L526" s="53">
        <v>1</v>
      </c>
      <c r="M526" s="59">
        <f t="shared" si="8"/>
        <v>1</v>
      </c>
      <c r="N526" s="35" t="s">
        <v>556</v>
      </c>
      <c r="O526" s="35" t="s">
        <v>556</v>
      </c>
      <c r="P526" s="35" t="s">
        <v>556</v>
      </c>
      <c r="Q526" s="35" t="s">
        <v>915</v>
      </c>
      <c r="R526" s="36" t="s">
        <v>556</v>
      </c>
      <c r="S526" s="35"/>
      <c r="T526" s="35"/>
      <c r="U526" s="35" t="s">
        <v>914</v>
      </c>
      <c r="V526" s="35"/>
      <c r="W526" s="53">
        <v>29</v>
      </c>
      <c r="X526" s="56">
        <v>8489219.4900000002</v>
      </c>
      <c r="Y526" s="53">
        <v>503</v>
      </c>
      <c r="Z526" s="53">
        <v>876</v>
      </c>
      <c r="AA526" s="53" t="s">
        <v>1828</v>
      </c>
      <c r="AB526" s="68" t="s">
        <v>1829</v>
      </c>
    </row>
    <row r="527" spans="1:28" ht="27.75" thickBot="1" x14ac:dyDescent="0.3">
      <c r="A527" s="60">
        <v>525</v>
      </c>
      <c r="B527" s="37" t="s">
        <v>520</v>
      </c>
      <c r="C527" s="42" t="s">
        <v>261</v>
      </c>
      <c r="D527" s="37" t="s">
        <v>520</v>
      </c>
      <c r="E527" s="30">
        <v>330</v>
      </c>
      <c r="F527" s="31">
        <v>93</v>
      </c>
      <c r="G527" s="34">
        <v>44</v>
      </c>
      <c r="H527" s="34">
        <v>4</v>
      </c>
      <c r="I527" s="31" t="s">
        <v>990</v>
      </c>
      <c r="J527" s="31"/>
      <c r="K527" s="35" t="s">
        <v>556</v>
      </c>
      <c r="L527" s="53">
        <v>3</v>
      </c>
      <c r="M527" s="59">
        <f t="shared" si="8"/>
        <v>3</v>
      </c>
      <c r="N527" s="35" t="s">
        <v>556</v>
      </c>
      <c r="O527" s="35" t="s">
        <v>556</v>
      </c>
      <c r="P527" s="35" t="s">
        <v>556</v>
      </c>
      <c r="Q527" s="35" t="s">
        <v>915</v>
      </c>
      <c r="R527" s="36" t="s">
        <v>556</v>
      </c>
      <c r="S527" s="35"/>
      <c r="T527" s="35"/>
      <c r="U527" s="35" t="s">
        <v>914</v>
      </c>
      <c r="V527" s="35"/>
      <c r="W527" s="53">
        <v>7</v>
      </c>
      <c r="X527" s="56">
        <v>613750</v>
      </c>
      <c r="Y527" s="53">
        <v>757</v>
      </c>
      <c r="Z527" s="53"/>
      <c r="AA527" s="53" t="s">
        <v>1830</v>
      </c>
      <c r="AB527" s="68" t="s">
        <v>1831</v>
      </c>
    </row>
    <row r="528" spans="1:28" ht="15.75" thickBot="1" x14ac:dyDescent="0.3">
      <c r="A528" s="60">
        <v>526</v>
      </c>
      <c r="B528" s="37" t="s">
        <v>114</v>
      </c>
      <c r="C528" s="42" t="s">
        <v>261</v>
      </c>
      <c r="D528" s="37" t="s">
        <v>114</v>
      </c>
      <c r="E528" s="30">
        <v>104</v>
      </c>
      <c r="F528" s="31">
        <v>23</v>
      </c>
      <c r="G528" s="34">
        <v>54</v>
      </c>
      <c r="H528" s="34">
        <v>14</v>
      </c>
      <c r="I528" s="31" t="s">
        <v>991</v>
      </c>
      <c r="J528" s="31">
        <v>352</v>
      </c>
      <c r="K528" s="35" t="s">
        <v>556</v>
      </c>
      <c r="L528" s="53"/>
      <c r="M528" s="59">
        <f t="shared" si="8"/>
        <v>0</v>
      </c>
      <c r="N528" s="35" t="s">
        <v>556</v>
      </c>
      <c r="O528" s="35" t="s">
        <v>557</v>
      </c>
      <c r="P528" s="35" t="s">
        <v>557</v>
      </c>
      <c r="Q528" s="35" t="s">
        <v>915</v>
      </c>
      <c r="R528" s="36" t="s">
        <v>556</v>
      </c>
      <c r="S528" s="35"/>
      <c r="T528" s="35"/>
      <c r="U528" s="35" t="s">
        <v>914</v>
      </c>
      <c r="V528" s="35"/>
      <c r="W528" s="53"/>
      <c r="X528" s="53"/>
      <c r="Y528" s="53">
        <v>314</v>
      </c>
      <c r="Z528" s="53">
        <v>372</v>
      </c>
      <c r="AA528" s="53" t="s">
        <v>1321</v>
      </c>
      <c r="AB528" s="68" t="s">
        <v>1322</v>
      </c>
    </row>
    <row r="529" spans="1:28" ht="27.75" thickBot="1" x14ac:dyDescent="0.3">
      <c r="A529" s="60">
        <v>527</v>
      </c>
      <c r="B529" s="37" t="s">
        <v>521</v>
      </c>
      <c r="C529" s="42" t="s">
        <v>261</v>
      </c>
      <c r="D529" s="37" t="s">
        <v>521</v>
      </c>
      <c r="E529" s="30">
        <v>431</v>
      </c>
      <c r="F529" s="31">
        <v>127</v>
      </c>
      <c r="G529" s="34">
        <v>74</v>
      </c>
      <c r="H529" s="34">
        <v>34</v>
      </c>
      <c r="I529" s="31" t="s">
        <v>990</v>
      </c>
      <c r="J529" s="31">
        <v>264</v>
      </c>
      <c r="K529" s="35" t="s">
        <v>556</v>
      </c>
      <c r="L529" s="53">
        <v>3</v>
      </c>
      <c r="M529" s="59">
        <f t="shared" si="8"/>
        <v>3</v>
      </c>
      <c r="N529" s="35" t="s">
        <v>556</v>
      </c>
      <c r="O529" s="35" t="s">
        <v>557</v>
      </c>
      <c r="P529" s="35" t="s">
        <v>556</v>
      </c>
      <c r="Q529" s="35" t="s">
        <v>915</v>
      </c>
      <c r="R529" s="36" t="s">
        <v>556</v>
      </c>
      <c r="S529" s="35"/>
      <c r="T529" s="35"/>
      <c r="U529" s="35" t="s">
        <v>914</v>
      </c>
      <c r="V529" s="35"/>
      <c r="W529" s="53"/>
      <c r="X529" s="53"/>
      <c r="Y529" s="53">
        <v>1172</v>
      </c>
      <c r="Z529" s="53">
        <v>2366</v>
      </c>
      <c r="AA529" s="53" t="s">
        <v>1832</v>
      </c>
      <c r="AB529" s="68" t="s">
        <v>1833</v>
      </c>
    </row>
    <row r="530" spans="1:28" ht="27.75" thickBot="1" x14ac:dyDescent="0.3">
      <c r="A530" s="60">
        <v>528</v>
      </c>
      <c r="B530" s="37" t="s">
        <v>522</v>
      </c>
      <c r="C530" s="42" t="s">
        <v>261</v>
      </c>
      <c r="D530" s="37" t="s">
        <v>522</v>
      </c>
      <c r="E530" s="30">
        <v>577</v>
      </c>
      <c r="F530" s="31">
        <v>110</v>
      </c>
      <c r="G530" s="34">
        <v>54</v>
      </c>
      <c r="H530" s="34">
        <v>14</v>
      </c>
      <c r="I530" s="31" t="s">
        <v>990</v>
      </c>
      <c r="J530" s="31">
        <v>264</v>
      </c>
      <c r="K530" s="35" t="s">
        <v>556</v>
      </c>
      <c r="L530" s="53">
        <v>9</v>
      </c>
      <c r="M530" s="59">
        <f t="shared" si="8"/>
        <v>9</v>
      </c>
      <c r="N530" s="35" t="s">
        <v>556</v>
      </c>
      <c r="O530" s="35" t="s">
        <v>557</v>
      </c>
      <c r="P530" s="35" t="s">
        <v>556</v>
      </c>
      <c r="Q530" s="35" t="s">
        <v>915</v>
      </c>
      <c r="R530" s="36" t="s">
        <v>556</v>
      </c>
      <c r="S530" s="35"/>
      <c r="T530" s="35"/>
      <c r="U530" s="35" t="s">
        <v>914</v>
      </c>
      <c r="V530" s="35"/>
      <c r="W530" s="53"/>
      <c r="X530" s="53"/>
      <c r="Y530" s="53">
        <v>1194</v>
      </c>
      <c r="Z530" s="53">
        <v>111</v>
      </c>
      <c r="AA530" s="53" t="s">
        <v>1834</v>
      </c>
      <c r="AB530" s="68" t="s">
        <v>1835</v>
      </c>
    </row>
    <row r="531" spans="1:28" ht="15.75" thickBot="1" x14ac:dyDescent="0.3">
      <c r="A531" s="60">
        <v>529</v>
      </c>
      <c r="B531" s="37" t="s">
        <v>523</v>
      </c>
      <c r="C531" s="42" t="s">
        <v>261</v>
      </c>
      <c r="D531" s="37" t="s">
        <v>523</v>
      </c>
      <c r="E531" s="30">
        <v>67</v>
      </c>
      <c r="F531" s="31">
        <v>14</v>
      </c>
      <c r="G531" s="34">
        <v>55</v>
      </c>
      <c r="H531" s="34">
        <v>15</v>
      </c>
      <c r="I531" s="31" t="s">
        <v>991</v>
      </c>
      <c r="J531" s="31">
        <v>352</v>
      </c>
      <c r="K531" s="35" t="s">
        <v>557</v>
      </c>
      <c r="L531" s="53"/>
      <c r="M531" s="59">
        <f t="shared" si="8"/>
        <v>0</v>
      </c>
      <c r="N531" s="35" t="s">
        <v>556</v>
      </c>
      <c r="O531" s="35" t="s">
        <v>557</v>
      </c>
      <c r="P531" s="35" t="s">
        <v>557</v>
      </c>
      <c r="Q531" s="35" t="s">
        <v>915</v>
      </c>
      <c r="R531" s="36" t="s">
        <v>556</v>
      </c>
      <c r="S531" s="35"/>
      <c r="T531" s="35"/>
      <c r="U531" s="35" t="s">
        <v>914</v>
      </c>
      <c r="V531" s="35"/>
      <c r="W531" s="53">
        <v>3</v>
      </c>
      <c r="X531" s="56">
        <v>2224750</v>
      </c>
      <c r="Y531" s="53">
        <v>309</v>
      </c>
      <c r="Z531" s="53"/>
      <c r="AA531" s="61"/>
      <c r="AB531" s="61"/>
    </row>
    <row r="532" spans="1:28" ht="15.75" thickBot="1" x14ac:dyDescent="0.3">
      <c r="A532" s="60">
        <v>530</v>
      </c>
      <c r="B532" s="37" t="s">
        <v>524</v>
      </c>
      <c r="C532" s="42" t="s">
        <v>261</v>
      </c>
      <c r="D532" s="37" t="s">
        <v>524</v>
      </c>
      <c r="E532" s="30">
        <v>269</v>
      </c>
      <c r="F532" s="31">
        <v>71</v>
      </c>
      <c r="G532" s="34">
        <v>51</v>
      </c>
      <c r="H532" s="34">
        <v>11</v>
      </c>
      <c r="I532" s="31" t="s">
        <v>991</v>
      </c>
      <c r="J532" s="31"/>
      <c r="K532" s="35" t="s">
        <v>556</v>
      </c>
      <c r="L532" s="53">
        <v>2</v>
      </c>
      <c r="M532" s="59">
        <f t="shared" si="8"/>
        <v>2</v>
      </c>
      <c r="N532" s="35" t="s">
        <v>556</v>
      </c>
      <c r="O532" s="35" t="s">
        <v>557</v>
      </c>
      <c r="P532" s="35" t="s">
        <v>556</v>
      </c>
      <c r="Q532" s="35" t="s">
        <v>915</v>
      </c>
      <c r="R532" s="36" t="s">
        <v>556</v>
      </c>
      <c r="S532" s="35"/>
      <c r="T532" s="35"/>
      <c r="U532" s="35" t="s">
        <v>914</v>
      </c>
      <c r="V532" s="35"/>
      <c r="W532" s="53">
        <v>18</v>
      </c>
      <c r="X532" s="56">
        <v>11665341</v>
      </c>
      <c r="Y532" s="53">
        <v>374</v>
      </c>
      <c r="Z532" s="53">
        <v>2575</v>
      </c>
      <c r="AA532" s="61"/>
      <c r="AB532" s="61"/>
    </row>
    <row r="533" spans="1:28" ht="27.75" thickBot="1" x14ac:dyDescent="0.3">
      <c r="A533" s="60">
        <v>531</v>
      </c>
      <c r="B533" s="37" t="s">
        <v>525</v>
      </c>
      <c r="C533" s="42" t="s">
        <v>261</v>
      </c>
      <c r="D533" s="37" t="s">
        <v>525</v>
      </c>
      <c r="E533" s="30">
        <v>47</v>
      </c>
      <c r="F533" s="31">
        <v>29</v>
      </c>
      <c r="G533" s="34">
        <v>64</v>
      </c>
      <c r="H533" s="34">
        <v>24</v>
      </c>
      <c r="I533" s="31" t="s">
        <v>990</v>
      </c>
      <c r="J533" s="31">
        <v>264</v>
      </c>
      <c r="K533" s="35" t="s">
        <v>556</v>
      </c>
      <c r="L533" s="53"/>
      <c r="M533" s="59">
        <f t="shared" si="8"/>
        <v>0</v>
      </c>
      <c r="N533" s="35" t="s">
        <v>556</v>
      </c>
      <c r="O533" s="35" t="s">
        <v>557</v>
      </c>
      <c r="P533" s="35" t="s">
        <v>556</v>
      </c>
      <c r="Q533" s="35" t="s">
        <v>915</v>
      </c>
      <c r="R533" s="36" t="s">
        <v>556</v>
      </c>
      <c r="S533" s="35"/>
      <c r="T533" s="35"/>
      <c r="U533" s="35" t="s">
        <v>914</v>
      </c>
      <c r="V533" s="35"/>
      <c r="W533" s="53">
        <v>35</v>
      </c>
      <c r="X533" s="56">
        <v>40290126.240000002</v>
      </c>
      <c r="Y533" s="53">
        <v>397</v>
      </c>
      <c r="Z533" s="53">
        <v>871</v>
      </c>
      <c r="AA533" s="53" t="s">
        <v>1836</v>
      </c>
      <c r="AB533" s="68" t="s">
        <v>1837</v>
      </c>
    </row>
    <row r="534" spans="1:28" ht="27.75" thickBot="1" x14ac:dyDescent="0.3">
      <c r="A534" s="60">
        <v>532</v>
      </c>
      <c r="B534" s="37" t="s">
        <v>526</v>
      </c>
      <c r="C534" s="42" t="s">
        <v>261</v>
      </c>
      <c r="D534" s="37" t="s">
        <v>526</v>
      </c>
      <c r="E534" s="30">
        <v>482</v>
      </c>
      <c r="F534" s="31">
        <v>111</v>
      </c>
      <c r="G534" s="34">
        <v>64</v>
      </c>
      <c r="H534" s="34">
        <v>24</v>
      </c>
      <c r="I534" s="31" t="s">
        <v>991</v>
      </c>
      <c r="J534" s="31">
        <v>264</v>
      </c>
      <c r="K534" s="35" t="s">
        <v>556</v>
      </c>
      <c r="L534" s="53">
        <v>11</v>
      </c>
      <c r="M534" s="59">
        <f t="shared" si="8"/>
        <v>11</v>
      </c>
      <c r="N534" s="35" t="s">
        <v>556</v>
      </c>
      <c r="O534" s="35" t="s">
        <v>557</v>
      </c>
      <c r="P534" s="35" t="s">
        <v>556</v>
      </c>
      <c r="Q534" s="35" t="s">
        <v>915</v>
      </c>
      <c r="R534" s="36" t="s">
        <v>556</v>
      </c>
      <c r="S534" s="35"/>
      <c r="T534" s="35"/>
      <c r="U534" s="35" t="s">
        <v>914</v>
      </c>
      <c r="V534" s="35"/>
      <c r="W534" s="53">
        <v>21</v>
      </c>
      <c r="X534" s="56">
        <v>5850429.9500000002</v>
      </c>
      <c r="Y534" s="53">
        <v>1202</v>
      </c>
      <c r="Z534" s="53"/>
      <c r="AA534" s="53" t="s">
        <v>1838</v>
      </c>
      <c r="AB534" s="68" t="s">
        <v>1839</v>
      </c>
    </row>
    <row r="535" spans="1:28" ht="15.75" thickBot="1" x14ac:dyDescent="0.3">
      <c r="A535" s="60">
        <v>533</v>
      </c>
      <c r="B535" s="37" t="s">
        <v>527</v>
      </c>
      <c r="C535" s="42" t="s">
        <v>261</v>
      </c>
      <c r="D535" s="37" t="s">
        <v>527</v>
      </c>
      <c r="E535" s="30">
        <v>578</v>
      </c>
      <c r="F535" s="31">
        <v>158</v>
      </c>
      <c r="G535" s="34">
        <v>57</v>
      </c>
      <c r="H535" s="34">
        <v>17</v>
      </c>
      <c r="I535" s="31" t="s">
        <v>991</v>
      </c>
      <c r="J535" s="31"/>
      <c r="K535" s="35" t="s">
        <v>556</v>
      </c>
      <c r="L535" s="53">
        <v>9</v>
      </c>
      <c r="M535" s="59">
        <f t="shared" si="8"/>
        <v>9</v>
      </c>
      <c r="N535" s="35" t="s">
        <v>556</v>
      </c>
      <c r="O535" s="35" t="s">
        <v>556</v>
      </c>
      <c r="P535" s="35" t="s">
        <v>556</v>
      </c>
      <c r="Q535" s="35" t="s">
        <v>915</v>
      </c>
      <c r="R535" s="36" t="s">
        <v>556</v>
      </c>
      <c r="S535" s="35"/>
      <c r="T535" s="35"/>
      <c r="U535" s="35" t="s">
        <v>914</v>
      </c>
      <c r="V535" s="35"/>
      <c r="W535" s="53">
        <v>163</v>
      </c>
      <c r="X535" s="56">
        <v>29702544.469999999</v>
      </c>
      <c r="Y535" s="53">
        <v>1949</v>
      </c>
      <c r="Z535" s="53">
        <v>1213</v>
      </c>
      <c r="AA535" s="53" t="s">
        <v>1337</v>
      </c>
      <c r="AB535" s="68" t="s">
        <v>1338</v>
      </c>
    </row>
    <row r="536" spans="1:28" ht="27.75" thickBot="1" x14ac:dyDescent="0.3">
      <c r="A536" s="60">
        <v>534</v>
      </c>
      <c r="B536" s="37" t="s">
        <v>528</v>
      </c>
      <c r="C536" s="42" t="s">
        <v>261</v>
      </c>
      <c r="D536" s="37" t="s">
        <v>528</v>
      </c>
      <c r="E536" s="30">
        <v>267</v>
      </c>
      <c r="F536" s="31">
        <v>66</v>
      </c>
      <c r="G536" s="34">
        <v>70</v>
      </c>
      <c r="H536" s="34">
        <v>30</v>
      </c>
      <c r="I536" s="31" t="s">
        <v>990</v>
      </c>
      <c r="J536" s="31">
        <v>264</v>
      </c>
      <c r="K536" s="35" t="s">
        <v>556</v>
      </c>
      <c r="L536" s="53">
        <v>3</v>
      </c>
      <c r="M536" s="59">
        <f t="shared" si="8"/>
        <v>3</v>
      </c>
      <c r="N536" s="35" t="s">
        <v>556</v>
      </c>
      <c r="O536" s="35" t="s">
        <v>557</v>
      </c>
      <c r="P536" s="35" t="s">
        <v>556</v>
      </c>
      <c r="Q536" s="35" t="s">
        <v>915</v>
      </c>
      <c r="R536" s="36" t="s">
        <v>556</v>
      </c>
      <c r="S536" s="35"/>
      <c r="T536" s="35"/>
      <c r="U536" s="35" t="s">
        <v>914</v>
      </c>
      <c r="V536" s="35"/>
      <c r="W536" s="53">
        <v>10</v>
      </c>
      <c r="X536" s="56">
        <v>1300800</v>
      </c>
      <c r="Y536" s="53">
        <v>493</v>
      </c>
      <c r="Z536" s="53">
        <v>84</v>
      </c>
      <c r="AA536" s="53" t="s">
        <v>1840</v>
      </c>
      <c r="AB536" s="68" t="s">
        <v>1841</v>
      </c>
    </row>
    <row r="537" spans="1:28" ht="15.75" thickBot="1" x14ac:dyDescent="0.3">
      <c r="A537" s="60">
        <v>535</v>
      </c>
      <c r="B537" s="37" t="s">
        <v>529</v>
      </c>
      <c r="C537" s="42" t="s">
        <v>261</v>
      </c>
      <c r="D537" s="37" t="s">
        <v>529</v>
      </c>
      <c r="E537" s="30">
        <v>74</v>
      </c>
      <c r="F537" s="31">
        <v>15</v>
      </c>
      <c r="G537" s="34">
        <v>60</v>
      </c>
      <c r="H537" s="34">
        <v>20</v>
      </c>
      <c r="I537" s="31" t="s">
        <v>991</v>
      </c>
      <c r="J537" s="31"/>
      <c r="K537" s="35" t="s">
        <v>557</v>
      </c>
      <c r="L537" s="53"/>
      <c r="M537" s="59">
        <f t="shared" si="8"/>
        <v>0</v>
      </c>
      <c r="N537" s="35" t="s">
        <v>557</v>
      </c>
      <c r="O537" s="35" t="s">
        <v>557</v>
      </c>
      <c r="P537" s="35" t="s">
        <v>557</v>
      </c>
      <c r="Q537" s="35" t="s">
        <v>915</v>
      </c>
      <c r="R537" s="36" t="s">
        <v>556</v>
      </c>
      <c r="S537" s="35"/>
      <c r="T537" s="35"/>
      <c r="U537" s="35" t="s">
        <v>914</v>
      </c>
      <c r="V537" s="35"/>
      <c r="W537" s="53">
        <v>2</v>
      </c>
      <c r="X537" s="56">
        <v>806092</v>
      </c>
      <c r="Y537" s="53">
        <v>350</v>
      </c>
      <c r="Z537" s="53">
        <v>256</v>
      </c>
      <c r="AA537" s="61"/>
      <c r="AB537" s="61"/>
    </row>
    <row r="538" spans="1:28" ht="27.75" thickBot="1" x14ac:dyDescent="0.3">
      <c r="A538" s="60">
        <v>536</v>
      </c>
      <c r="B538" s="37" t="s">
        <v>530</v>
      </c>
      <c r="C538" s="42" t="s">
        <v>261</v>
      </c>
      <c r="D538" s="37" t="s">
        <v>530</v>
      </c>
      <c r="E538" s="30">
        <v>307</v>
      </c>
      <c r="F538" s="31">
        <v>77</v>
      </c>
      <c r="G538" s="34">
        <v>60</v>
      </c>
      <c r="H538" s="34">
        <v>19</v>
      </c>
      <c r="I538" s="31" t="s">
        <v>991</v>
      </c>
      <c r="J538" s="31"/>
      <c r="K538" s="35" t="s">
        <v>556</v>
      </c>
      <c r="L538" s="53">
        <v>2</v>
      </c>
      <c r="M538" s="59">
        <f t="shared" si="8"/>
        <v>2</v>
      </c>
      <c r="N538" s="35" t="s">
        <v>556</v>
      </c>
      <c r="O538" s="35" t="s">
        <v>557</v>
      </c>
      <c r="P538" s="35" t="s">
        <v>557</v>
      </c>
      <c r="Q538" s="35" t="s">
        <v>915</v>
      </c>
      <c r="R538" s="36" t="s">
        <v>556</v>
      </c>
      <c r="S538" s="35"/>
      <c r="T538" s="35"/>
      <c r="U538" s="35" t="s">
        <v>914</v>
      </c>
      <c r="V538" s="35"/>
      <c r="W538" s="53">
        <v>17</v>
      </c>
      <c r="X538" s="56">
        <v>2427352.4300000002</v>
      </c>
      <c r="Y538" s="53">
        <v>842</v>
      </c>
      <c r="Z538" s="53"/>
      <c r="AA538" s="53" t="s">
        <v>1842</v>
      </c>
      <c r="AB538" s="68" t="s">
        <v>1843</v>
      </c>
    </row>
    <row r="539" spans="1:28" ht="15.75" thickBot="1" x14ac:dyDescent="0.3">
      <c r="A539" s="60">
        <v>537</v>
      </c>
      <c r="B539" s="37" t="s">
        <v>531</v>
      </c>
      <c r="C539" s="42" t="s">
        <v>261</v>
      </c>
      <c r="D539" s="37" t="s">
        <v>531</v>
      </c>
      <c r="E539" s="30">
        <v>122</v>
      </c>
      <c r="F539" s="31">
        <v>37</v>
      </c>
      <c r="G539" s="34">
        <v>47.2</v>
      </c>
      <c r="H539" s="34">
        <v>7.2</v>
      </c>
      <c r="I539" s="31" t="s">
        <v>990</v>
      </c>
      <c r="J539" s="31"/>
      <c r="K539" s="35" t="s">
        <v>556</v>
      </c>
      <c r="L539" s="53"/>
      <c r="M539" s="59">
        <f t="shared" si="8"/>
        <v>0</v>
      </c>
      <c r="N539" s="35" t="s">
        <v>556</v>
      </c>
      <c r="O539" s="35" t="s">
        <v>557</v>
      </c>
      <c r="P539" s="35" t="s">
        <v>556</v>
      </c>
      <c r="Q539" s="35" t="s">
        <v>915</v>
      </c>
      <c r="R539" s="36" t="s">
        <v>556</v>
      </c>
      <c r="S539" s="35"/>
      <c r="T539" s="35"/>
      <c r="U539" s="35" t="s">
        <v>914</v>
      </c>
      <c r="V539" s="35"/>
      <c r="W539" s="53"/>
      <c r="X539" s="53"/>
      <c r="Y539" s="53">
        <v>1022</v>
      </c>
      <c r="Z539" s="53"/>
      <c r="AA539" s="53" t="s">
        <v>1643</v>
      </c>
      <c r="AB539" s="68">
        <v>5309213134</v>
      </c>
    </row>
    <row r="540" spans="1:28" ht="27.75" thickBot="1" x14ac:dyDescent="0.3">
      <c r="A540" s="60">
        <v>538</v>
      </c>
      <c r="B540" s="37" t="s">
        <v>532</v>
      </c>
      <c r="C540" s="42" t="s">
        <v>261</v>
      </c>
      <c r="D540" s="37" t="s">
        <v>532</v>
      </c>
      <c r="E540" s="30">
        <v>53</v>
      </c>
      <c r="F540" s="31">
        <v>15</v>
      </c>
      <c r="G540" s="34">
        <v>74</v>
      </c>
      <c r="H540" s="34">
        <v>34</v>
      </c>
      <c r="I540" s="31" t="s">
        <v>991</v>
      </c>
      <c r="J540" s="31">
        <v>264</v>
      </c>
      <c r="K540" s="35" t="s">
        <v>557</v>
      </c>
      <c r="L540" s="53"/>
      <c r="M540" s="59">
        <f t="shared" si="8"/>
        <v>0</v>
      </c>
      <c r="N540" s="35" t="s">
        <v>557</v>
      </c>
      <c r="O540" s="35" t="s">
        <v>556</v>
      </c>
      <c r="P540" s="35" t="s">
        <v>556</v>
      </c>
      <c r="Q540" s="35" t="s">
        <v>915</v>
      </c>
      <c r="R540" s="36" t="s">
        <v>556</v>
      </c>
      <c r="S540" s="35"/>
      <c r="T540" s="35" t="s">
        <v>556</v>
      </c>
      <c r="U540" s="35" t="s">
        <v>556</v>
      </c>
      <c r="V540" s="35"/>
      <c r="W540" s="53">
        <v>6</v>
      </c>
      <c r="X540" s="56">
        <v>2309500</v>
      </c>
      <c r="Y540" s="53">
        <v>192</v>
      </c>
      <c r="Z540" s="53"/>
      <c r="AA540" s="53" t="s">
        <v>1844</v>
      </c>
      <c r="AB540" s="68" t="s">
        <v>1845</v>
      </c>
    </row>
    <row r="541" spans="1:28" ht="27.75" thickBot="1" x14ac:dyDescent="0.3">
      <c r="A541" s="60">
        <v>539</v>
      </c>
      <c r="B541" s="37" t="s">
        <v>533</v>
      </c>
      <c r="C541" s="42" t="s">
        <v>261</v>
      </c>
      <c r="D541" s="37" t="s">
        <v>533</v>
      </c>
      <c r="E541" s="30">
        <v>106</v>
      </c>
      <c r="F541" s="31">
        <v>41</v>
      </c>
      <c r="G541" s="34">
        <v>37</v>
      </c>
      <c r="H541" s="34">
        <v>17</v>
      </c>
      <c r="I541" s="31" t="s">
        <v>991</v>
      </c>
      <c r="J541" s="31">
        <v>264</v>
      </c>
      <c r="K541" s="35" t="s">
        <v>556</v>
      </c>
      <c r="L541" s="53"/>
      <c r="M541" s="59">
        <f t="shared" si="8"/>
        <v>0</v>
      </c>
      <c r="N541" s="35" t="s">
        <v>556</v>
      </c>
      <c r="O541" s="35" t="s">
        <v>557</v>
      </c>
      <c r="P541" s="35" t="s">
        <v>556</v>
      </c>
      <c r="Q541" s="35" t="s">
        <v>915</v>
      </c>
      <c r="R541" s="36" t="s">
        <v>556</v>
      </c>
      <c r="S541" s="35"/>
      <c r="T541" s="35"/>
      <c r="U541" s="35" t="s">
        <v>914</v>
      </c>
      <c r="V541" s="35"/>
      <c r="W541" s="53">
        <v>2</v>
      </c>
      <c r="X541" s="56">
        <v>763509.67</v>
      </c>
      <c r="Y541" s="53">
        <v>967</v>
      </c>
      <c r="Z541" s="53">
        <v>279</v>
      </c>
      <c r="AA541" s="53" t="s">
        <v>1846</v>
      </c>
      <c r="AB541" s="68" t="s">
        <v>1847</v>
      </c>
    </row>
    <row r="542" spans="1:28" ht="27.75" thickBot="1" x14ac:dyDescent="0.3">
      <c r="A542" s="60">
        <v>540</v>
      </c>
      <c r="B542" s="37" t="s">
        <v>534</v>
      </c>
      <c r="C542" s="42" t="s">
        <v>261</v>
      </c>
      <c r="D542" s="37" t="s">
        <v>534</v>
      </c>
      <c r="E542" s="30">
        <v>150</v>
      </c>
      <c r="F542" s="31">
        <v>28</v>
      </c>
      <c r="G542" s="34">
        <v>63</v>
      </c>
      <c r="H542" s="34">
        <v>23</v>
      </c>
      <c r="I542" s="31" t="s">
        <v>991</v>
      </c>
      <c r="J542" s="31"/>
      <c r="K542" s="35" t="s">
        <v>556</v>
      </c>
      <c r="L542" s="53">
        <v>1</v>
      </c>
      <c r="M542" s="59">
        <f t="shared" si="8"/>
        <v>1</v>
      </c>
      <c r="N542" s="35" t="s">
        <v>556</v>
      </c>
      <c r="O542" s="35" t="s">
        <v>557</v>
      </c>
      <c r="P542" s="35" t="s">
        <v>556</v>
      </c>
      <c r="Q542" s="35" t="s">
        <v>915</v>
      </c>
      <c r="R542" s="36" t="s">
        <v>556</v>
      </c>
      <c r="S542" s="35"/>
      <c r="T542" s="35"/>
      <c r="U542" s="35" t="s">
        <v>914</v>
      </c>
      <c r="V542" s="35"/>
      <c r="W542" s="53">
        <v>1</v>
      </c>
      <c r="X542" s="56">
        <v>4770400</v>
      </c>
      <c r="Y542" s="53">
        <v>634</v>
      </c>
      <c r="Z542" s="53">
        <v>1967</v>
      </c>
      <c r="AA542" s="53" t="s">
        <v>1848</v>
      </c>
      <c r="AB542" s="68" t="s">
        <v>1849</v>
      </c>
    </row>
    <row r="543" spans="1:28" ht="27.75" thickBot="1" x14ac:dyDescent="0.3">
      <c r="A543" s="60">
        <v>541</v>
      </c>
      <c r="B543" s="37" t="s">
        <v>535</v>
      </c>
      <c r="C543" s="42" t="s">
        <v>261</v>
      </c>
      <c r="D543" s="37" t="s">
        <v>535</v>
      </c>
      <c r="E543" s="30">
        <v>33</v>
      </c>
      <c r="F543" s="31">
        <v>6</v>
      </c>
      <c r="G543" s="34">
        <v>71</v>
      </c>
      <c r="H543" s="34">
        <v>31</v>
      </c>
      <c r="I543" s="31" t="s">
        <v>990</v>
      </c>
      <c r="J543" s="31"/>
      <c r="K543" s="35" t="s">
        <v>556</v>
      </c>
      <c r="L543" s="53"/>
      <c r="M543" s="59">
        <f t="shared" si="8"/>
        <v>0</v>
      </c>
      <c r="N543" s="35" t="s">
        <v>557</v>
      </c>
      <c r="O543" s="35" t="s">
        <v>557</v>
      </c>
      <c r="P543" s="35" t="s">
        <v>557</v>
      </c>
      <c r="Q543" s="35" t="s">
        <v>915</v>
      </c>
      <c r="R543" s="36" t="s">
        <v>556</v>
      </c>
      <c r="S543" s="35"/>
      <c r="T543" s="35"/>
      <c r="U543" s="35" t="s">
        <v>914</v>
      </c>
      <c r="V543" s="35"/>
      <c r="W543" s="53">
        <v>1</v>
      </c>
      <c r="X543" s="56">
        <v>1744400</v>
      </c>
      <c r="Y543" s="53">
        <v>171</v>
      </c>
      <c r="Z543" s="53">
        <v>1668</v>
      </c>
      <c r="AA543" s="53" t="s">
        <v>1850</v>
      </c>
      <c r="AB543" s="68" t="s">
        <v>1851</v>
      </c>
    </row>
    <row r="544" spans="1:28" ht="15.75" thickBot="1" x14ac:dyDescent="0.3">
      <c r="A544" s="60">
        <v>542</v>
      </c>
      <c r="B544" s="37" t="s">
        <v>536</v>
      </c>
      <c r="C544" s="42" t="s">
        <v>261</v>
      </c>
      <c r="D544" s="37" t="s">
        <v>536</v>
      </c>
      <c r="E544" s="30">
        <v>61</v>
      </c>
      <c r="F544" s="31">
        <v>16</v>
      </c>
      <c r="G544" s="34">
        <v>67</v>
      </c>
      <c r="H544" s="34">
        <v>27</v>
      </c>
      <c r="I544" s="31" t="s">
        <v>990</v>
      </c>
      <c r="J544" s="31"/>
      <c r="K544" s="35" t="s">
        <v>556</v>
      </c>
      <c r="L544" s="53"/>
      <c r="M544" s="59">
        <f t="shared" si="8"/>
        <v>0</v>
      </c>
      <c r="N544" s="35" t="s">
        <v>556</v>
      </c>
      <c r="O544" s="35" t="s">
        <v>557</v>
      </c>
      <c r="P544" s="35" t="s">
        <v>557</v>
      </c>
      <c r="Q544" s="35" t="s">
        <v>915</v>
      </c>
      <c r="R544" s="36" t="s">
        <v>556</v>
      </c>
      <c r="S544" s="35"/>
      <c r="T544" s="35"/>
      <c r="U544" s="35" t="s">
        <v>914</v>
      </c>
      <c r="V544" s="35"/>
      <c r="W544" s="53">
        <v>10</v>
      </c>
      <c r="X544" s="56">
        <v>2496250</v>
      </c>
      <c r="Y544" s="53">
        <v>288</v>
      </c>
      <c r="Z544" s="53"/>
      <c r="AA544" s="53" t="s">
        <v>1852</v>
      </c>
      <c r="AB544" s="64" t="s">
        <v>1853</v>
      </c>
    </row>
    <row r="545" spans="1:28" ht="27.75" thickBot="1" x14ac:dyDescent="0.3">
      <c r="A545" s="60">
        <v>543</v>
      </c>
      <c r="B545" s="37" t="s">
        <v>537</v>
      </c>
      <c r="C545" s="42" t="s">
        <v>261</v>
      </c>
      <c r="D545" s="37" t="s">
        <v>537</v>
      </c>
      <c r="E545" s="30">
        <v>1221</v>
      </c>
      <c r="F545" s="31">
        <v>280</v>
      </c>
      <c r="G545" s="34">
        <v>50</v>
      </c>
      <c r="H545" s="34">
        <v>10</v>
      </c>
      <c r="I545" s="31" t="s">
        <v>991</v>
      </c>
      <c r="J545" s="31">
        <v>352</v>
      </c>
      <c r="K545" s="35" t="s">
        <v>556</v>
      </c>
      <c r="L545" s="53">
        <v>14</v>
      </c>
      <c r="M545" s="59">
        <f t="shared" si="8"/>
        <v>14</v>
      </c>
      <c r="N545" s="35" t="s">
        <v>556</v>
      </c>
      <c r="O545" s="35" t="s">
        <v>557</v>
      </c>
      <c r="P545" s="35" t="s">
        <v>556</v>
      </c>
      <c r="Q545" s="35" t="s">
        <v>915</v>
      </c>
      <c r="R545" s="36" t="s">
        <v>556</v>
      </c>
      <c r="S545" s="35"/>
      <c r="T545" s="35"/>
      <c r="U545" s="35" t="s">
        <v>914</v>
      </c>
      <c r="V545" s="35"/>
      <c r="W545" s="53">
        <v>19</v>
      </c>
      <c r="X545" s="56">
        <v>3403317.53</v>
      </c>
      <c r="Y545" s="53">
        <v>91</v>
      </c>
      <c r="Z545" s="53">
        <v>1689</v>
      </c>
      <c r="AA545" s="53" t="s">
        <v>1854</v>
      </c>
      <c r="AB545" s="68" t="s">
        <v>1855</v>
      </c>
    </row>
    <row r="546" spans="1:28" ht="27.75" thickBot="1" x14ac:dyDescent="0.3">
      <c r="A546" s="60">
        <v>544</v>
      </c>
      <c r="B546" s="37" t="s">
        <v>538</v>
      </c>
      <c r="C546" s="42" t="s">
        <v>261</v>
      </c>
      <c r="D546" s="37" t="s">
        <v>538</v>
      </c>
      <c r="E546" s="30">
        <v>197</v>
      </c>
      <c r="F546" s="31">
        <v>55</v>
      </c>
      <c r="G546" s="34">
        <v>52</v>
      </c>
      <c r="H546" s="34">
        <v>12</v>
      </c>
      <c r="I546" s="31" t="s">
        <v>991</v>
      </c>
      <c r="J546" s="31"/>
      <c r="K546" s="35" t="s">
        <v>556</v>
      </c>
      <c r="L546" s="53">
        <v>2</v>
      </c>
      <c r="M546" s="59">
        <f t="shared" si="8"/>
        <v>2</v>
      </c>
      <c r="N546" s="35" t="s">
        <v>556</v>
      </c>
      <c r="O546" s="35" t="s">
        <v>557</v>
      </c>
      <c r="P546" s="35" t="s">
        <v>556</v>
      </c>
      <c r="Q546" s="35" t="s">
        <v>915</v>
      </c>
      <c r="R546" s="36" t="s">
        <v>556</v>
      </c>
      <c r="S546" s="35"/>
      <c r="T546" s="35"/>
      <c r="U546" s="35" t="s">
        <v>914</v>
      </c>
      <c r="V546" s="35"/>
      <c r="W546" s="53"/>
      <c r="X546" s="53"/>
      <c r="Y546" s="53">
        <v>702</v>
      </c>
      <c r="Z546" s="53"/>
      <c r="AA546" s="53" t="s">
        <v>1856</v>
      </c>
      <c r="AB546" s="68" t="s">
        <v>1857</v>
      </c>
    </row>
    <row r="547" spans="1:28" ht="27.75" thickBot="1" x14ac:dyDescent="0.3">
      <c r="A547" s="60">
        <v>545</v>
      </c>
      <c r="B547" s="37" t="s">
        <v>539</v>
      </c>
      <c r="C547" s="42" t="s">
        <v>261</v>
      </c>
      <c r="D547" s="37" t="s">
        <v>539</v>
      </c>
      <c r="E547" s="30">
        <v>222</v>
      </c>
      <c r="F547" s="31">
        <v>44</v>
      </c>
      <c r="G547" s="34">
        <v>26</v>
      </c>
      <c r="H547" s="34">
        <v>12</v>
      </c>
      <c r="I547" s="31" t="s">
        <v>991</v>
      </c>
      <c r="J547" s="31"/>
      <c r="K547" s="35" t="s">
        <v>556</v>
      </c>
      <c r="L547" s="53">
        <v>3</v>
      </c>
      <c r="M547" s="59">
        <f t="shared" si="8"/>
        <v>3</v>
      </c>
      <c r="N547" s="35" t="s">
        <v>556</v>
      </c>
      <c r="O547" s="35" t="s">
        <v>557</v>
      </c>
      <c r="P547" s="35" t="s">
        <v>556</v>
      </c>
      <c r="Q547" s="35" t="s">
        <v>915</v>
      </c>
      <c r="R547" s="36" t="s">
        <v>556</v>
      </c>
      <c r="S547" s="35"/>
      <c r="T547" s="35"/>
      <c r="U547" s="35" t="s">
        <v>914</v>
      </c>
      <c r="V547" s="35"/>
      <c r="W547" s="53">
        <v>13</v>
      </c>
      <c r="X547" s="56">
        <v>9979600</v>
      </c>
      <c r="Y547" s="53">
        <v>725</v>
      </c>
      <c r="Z547" s="53"/>
      <c r="AA547" s="53" t="s">
        <v>1858</v>
      </c>
      <c r="AB547" s="68" t="s">
        <v>1859</v>
      </c>
    </row>
    <row r="548" spans="1:28" ht="27.75" thickBot="1" x14ac:dyDescent="0.3">
      <c r="A548" s="60">
        <v>546</v>
      </c>
      <c r="B548" s="37" t="s">
        <v>540</v>
      </c>
      <c r="C548" s="42" t="s">
        <v>261</v>
      </c>
      <c r="D548" s="37" t="s">
        <v>540</v>
      </c>
      <c r="E548" s="30">
        <v>329</v>
      </c>
      <c r="F548" s="31">
        <v>70</v>
      </c>
      <c r="G548" s="34">
        <v>65</v>
      </c>
      <c r="H548" s="34">
        <v>25</v>
      </c>
      <c r="I548" s="31" t="s">
        <v>991</v>
      </c>
      <c r="J548" s="31">
        <v>264</v>
      </c>
      <c r="K548" s="35" t="s">
        <v>556</v>
      </c>
      <c r="L548" s="53">
        <v>3</v>
      </c>
      <c r="M548" s="59">
        <f t="shared" si="8"/>
        <v>3</v>
      </c>
      <c r="N548" s="35" t="s">
        <v>556</v>
      </c>
      <c r="O548" s="35" t="s">
        <v>557</v>
      </c>
      <c r="P548" s="35" t="s">
        <v>556</v>
      </c>
      <c r="Q548" s="35" t="s">
        <v>915</v>
      </c>
      <c r="R548" s="36" t="s">
        <v>556</v>
      </c>
      <c r="S548" s="35"/>
      <c r="T548" s="35"/>
      <c r="U548" s="35" t="s">
        <v>914</v>
      </c>
      <c r="V548" s="35"/>
      <c r="W548" s="53">
        <v>9</v>
      </c>
      <c r="X548" s="56">
        <v>8792118.7100000009</v>
      </c>
      <c r="Y548" s="53">
        <v>2568</v>
      </c>
      <c r="Z548" s="53">
        <v>143</v>
      </c>
      <c r="AA548" s="53" t="s">
        <v>1860</v>
      </c>
      <c r="AB548" s="70" t="s">
        <v>1861</v>
      </c>
    </row>
    <row r="549" spans="1:28" ht="27.75" thickBot="1" x14ac:dyDescent="0.3">
      <c r="A549" s="60">
        <v>547</v>
      </c>
      <c r="B549" s="37" t="s">
        <v>541</v>
      </c>
      <c r="C549" s="42" t="s">
        <v>261</v>
      </c>
      <c r="D549" s="37" t="s">
        <v>541</v>
      </c>
      <c r="E549" s="30">
        <v>153</v>
      </c>
      <c r="F549" s="31">
        <v>44</v>
      </c>
      <c r="G549" s="34">
        <v>61</v>
      </c>
      <c r="H549" s="34">
        <v>21</v>
      </c>
      <c r="I549" s="31" t="s">
        <v>991</v>
      </c>
      <c r="J549" s="31">
        <v>264</v>
      </c>
      <c r="K549" s="35" t="s">
        <v>556</v>
      </c>
      <c r="L549" s="53">
        <v>3</v>
      </c>
      <c r="M549" s="59">
        <f t="shared" si="8"/>
        <v>3</v>
      </c>
      <c r="N549" s="35" t="s">
        <v>556</v>
      </c>
      <c r="O549" s="35" t="s">
        <v>557</v>
      </c>
      <c r="P549" s="35" t="s">
        <v>557</v>
      </c>
      <c r="Q549" s="35" t="s">
        <v>915</v>
      </c>
      <c r="R549" s="36" t="s">
        <v>556</v>
      </c>
      <c r="S549" s="35"/>
      <c r="T549" s="35"/>
      <c r="U549" s="35" t="s">
        <v>914</v>
      </c>
      <c r="V549" s="35"/>
      <c r="W549" s="53">
        <v>61</v>
      </c>
      <c r="X549" s="56">
        <v>9606600</v>
      </c>
      <c r="Y549" s="53">
        <v>419</v>
      </c>
      <c r="Z549" s="53"/>
      <c r="AA549" s="53" t="s">
        <v>1862</v>
      </c>
      <c r="AB549" s="68" t="s">
        <v>1863</v>
      </c>
    </row>
    <row r="550" spans="1:28" ht="15.75" thickBot="1" x14ac:dyDescent="0.3">
      <c r="A550" s="60">
        <v>548</v>
      </c>
      <c r="B550" s="37" t="s">
        <v>542</v>
      </c>
      <c r="C550" s="42" t="s">
        <v>261</v>
      </c>
      <c r="D550" s="37" t="s">
        <v>542</v>
      </c>
      <c r="E550" s="30">
        <v>440</v>
      </c>
      <c r="F550" s="31">
        <v>30</v>
      </c>
      <c r="G550" s="34">
        <v>30</v>
      </c>
      <c r="H550" s="34">
        <v>16</v>
      </c>
      <c r="I550" s="31" t="s">
        <v>991</v>
      </c>
      <c r="J550" s="31"/>
      <c r="K550" s="35" t="s">
        <v>556</v>
      </c>
      <c r="L550" s="53">
        <v>14</v>
      </c>
      <c r="M550" s="59">
        <f t="shared" si="8"/>
        <v>14</v>
      </c>
      <c r="N550" s="35" t="s">
        <v>556</v>
      </c>
      <c r="O550" s="35" t="s">
        <v>557</v>
      </c>
      <c r="P550" s="35" t="s">
        <v>556</v>
      </c>
      <c r="Q550" s="35" t="s">
        <v>915</v>
      </c>
      <c r="R550" s="36" t="s">
        <v>556</v>
      </c>
      <c r="S550" s="35"/>
      <c r="T550" s="35"/>
      <c r="U550" s="35" t="s">
        <v>914</v>
      </c>
      <c r="V550" s="35"/>
      <c r="W550" s="53">
        <v>24</v>
      </c>
      <c r="X550" s="56">
        <v>15518117.98</v>
      </c>
      <c r="Y550" s="53">
        <v>1194</v>
      </c>
      <c r="Z550" s="53">
        <v>2414</v>
      </c>
      <c r="AA550" s="53" t="s">
        <v>1864</v>
      </c>
      <c r="AB550" s="64" t="s">
        <v>1865</v>
      </c>
    </row>
    <row r="551" spans="1:28" ht="27.75" thickBot="1" x14ac:dyDescent="0.3">
      <c r="A551" s="60">
        <v>549</v>
      </c>
      <c r="B551" s="37" t="s">
        <v>543</v>
      </c>
      <c r="C551" s="42" t="s">
        <v>261</v>
      </c>
      <c r="D551" s="37" t="s">
        <v>543</v>
      </c>
      <c r="E551" s="30">
        <v>430</v>
      </c>
      <c r="F551" s="31">
        <v>81</v>
      </c>
      <c r="G551" s="34">
        <v>68</v>
      </c>
      <c r="H551" s="34">
        <v>28</v>
      </c>
      <c r="I551" s="31" t="s">
        <v>991</v>
      </c>
      <c r="J551" s="31"/>
      <c r="K551" s="35" t="s">
        <v>556</v>
      </c>
      <c r="L551" s="53">
        <v>3</v>
      </c>
      <c r="M551" s="59">
        <f t="shared" si="8"/>
        <v>3</v>
      </c>
      <c r="N551" s="35" t="s">
        <v>556</v>
      </c>
      <c r="O551" s="35" t="s">
        <v>557</v>
      </c>
      <c r="P551" s="35" t="s">
        <v>557</v>
      </c>
      <c r="Q551" s="35" t="s">
        <v>915</v>
      </c>
      <c r="R551" s="36" t="s">
        <v>556</v>
      </c>
      <c r="S551" s="35"/>
      <c r="T551" s="35"/>
      <c r="U551" s="35" t="s">
        <v>914</v>
      </c>
      <c r="V551" s="35"/>
      <c r="W551" s="53">
        <v>7</v>
      </c>
      <c r="X551" s="56">
        <v>3532116.9</v>
      </c>
      <c r="Y551" s="53">
        <v>1064</v>
      </c>
      <c r="Z551" s="53">
        <v>963</v>
      </c>
      <c r="AA551" s="53" t="s">
        <v>1866</v>
      </c>
      <c r="AB551" s="68" t="s">
        <v>1867</v>
      </c>
    </row>
    <row r="552" spans="1:28" ht="27.75" thickBot="1" x14ac:dyDescent="0.3">
      <c r="A552" s="60">
        <v>550</v>
      </c>
      <c r="B552" s="37" t="s">
        <v>544</v>
      </c>
      <c r="C552" s="42" t="s">
        <v>261</v>
      </c>
      <c r="D552" s="37" t="s">
        <v>544</v>
      </c>
      <c r="E552" s="30">
        <v>230</v>
      </c>
      <c r="F552" s="31">
        <v>60</v>
      </c>
      <c r="G552" s="34">
        <v>46</v>
      </c>
      <c r="H552" s="34">
        <v>6</v>
      </c>
      <c r="I552" s="31" t="s">
        <v>990</v>
      </c>
      <c r="J552" s="31">
        <v>264</v>
      </c>
      <c r="K552" s="35" t="s">
        <v>556</v>
      </c>
      <c r="L552" s="53">
        <v>2</v>
      </c>
      <c r="M552" s="59">
        <f t="shared" si="8"/>
        <v>2</v>
      </c>
      <c r="N552" s="35" t="s">
        <v>556</v>
      </c>
      <c r="O552" s="35" t="s">
        <v>557</v>
      </c>
      <c r="P552" s="35" t="s">
        <v>556</v>
      </c>
      <c r="Q552" s="35" t="s">
        <v>915</v>
      </c>
      <c r="R552" s="36" t="s">
        <v>556</v>
      </c>
      <c r="S552" s="35"/>
      <c r="T552" s="35"/>
      <c r="U552" s="35" t="s">
        <v>914</v>
      </c>
      <c r="V552" s="35"/>
      <c r="W552" s="53">
        <v>18</v>
      </c>
      <c r="X552" s="56">
        <v>3395130</v>
      </c>
      <c r="Y552" s="53">
        <v>652</v>
      </c>
      <c r="Z552" s="53">
        <v>63</v>
      </c>
      <c r="AA552" s="53" t="s">
        <v>1054</v>
      </c>
      <c r="AB552" s="68" t="s">
        <v>1868</v>
      </c>
    </row>
    <row r="553" spans="1:28" ht="27.75" thickBot="1" x14ac:dyDescent="0.3">
      <c r="A553" s="60">
        <v>551</v>
      </c>
      <c r="B553" s="37" t="s">
        <v>545</v>
      </c>
      <c r="C553" s="42" t="s">
        <v>261</v>
      </c>
      <c r="D553" s="37" t="s">
        <v>545</v>
      </c>
      <c r="E553" s="30">
        <v>637</v>
      </c>
      <c r="F553" s="31">
        <v>142</v>
      </c>
      <c r="G553" s="34">
        <v>60</v>
      </c>
      <c r="H553" s="34">
        <v>20</v>
      </c>
      <c r="I553" s="31" t="s">
        <v>991</v>
      </c>
      <c r="J553" s="31"/>
      <c r="K553" s="35" t="s">
        <v>556</v>
      </c>
      <c r="L553" s="53">
        <v>11</v>
      </c>
      <c r="M553" s="59">
        <f t="shared" si="8"/>
        <v>11</v>
      </c>
      <c r="N553" s="35" t="s">
        <v>556</v>
      </c>
      <c r="O553" s="35" t="s">
        <v>557</v>
      </c>
      <c r="P553" s="35" t="s">
        <v>556</v>
      </c>
      <c r="Q553" s="35" t="s">
        <v>915</v>
      </c>
      <c r="R553" s="36" t="s">
        <v>556</v>
      </c>
      <c r="S553" s="35"/>
      <c r="T553" s="35"/>
      <c r="U553" s="35" t="s">
        <v>914</v>
      </c>
      <c r="V553" s="35"/>
      <c r="W553" s="53">
        <v>3</v>
      </c>
      <c r="X553" s="56">
        <v>17904940.010000002</v>
      </c>
      <c r="Y553" s="53">
        <v>1888</v>
      </c>
      <c r="Z553" s="53">
        <v>1883</v>
      </c>
      <c r="AA553" s="53" t="s">
        <v>1869</v>
      </c>
      <c r="AB553" s="68" t="s">
        <v>1870</v>
      </c>
    </row>
    <row r="554" spans="1:28" ht="27.75" thickBot="1" x14ac:dyDescent="0.3">
      <c r="A554" s="60">
        <v>552</v>
      </c>
      <c r="B554" s="37" t="s">
        <v>546</v>
      </c>
      <c r="C554" s="42" t="s">
        <v>261</v>
      </c>
      <c r="D554" s="37" t="s">
        <v>546</v>
      </c>
      <c r="E554" s="30">
        <v>521</v>
      </c>
      <c r="F554" s="31">
        <v>104</v>
      </c>
      <c r="G554" s="34">
        <v>39</v>
      </c>
      <c r="H554" s="34">
        <v>11</v>
      </c>
      <c r="I554" s="31" t="s">
        <v>991</v>
      </c>
      <c r="J554" s="31"/>
      <c r="K554" s="35" t="s">
        <v>556</v>
      </c>
      <c r="L554" s="53">
        <v>5</v>
      </c>
      <c r="M554" s="59">
        <f t="shared" si="8"/>
        <v>5</v>
      </c>
      <c r="N554" s="35" t="s">
        <v>556</v>
      </c>
      <c r="O554" s="35" t="s">
        <v>556</v>
      </c>
      <c r="P554" s="35" t="s">
        <v>556</v>
      </c>
      <c r="Q554" s="35" t="s">
        <v>915</v>
      </c>
      <c r="R554" s="36" t="s">
        <v>556</v>
      </c>
      <c r="S554" s="35"/>
      <c r="T554" s="35"/>
      <c r="U554" s="35" t="s">
        <v>914</v>
      </c>
      <c r="V554" s="35"/>
      <c r="W554" s="53">
        <v>6</v>
      </c>
      <c r="X554" s="56">
        <v>3112800</v>
      </c>
      <c r="Y554" s="53">
        <v>306</v>
      </c>
      <c r="Z554" s="53">
        <v>2251</v>
      </c>
      <c r="AA554" s="53" t="s">
        <v>1871</v>
      </c>
      <c r="AB554" s="68" t="s">
        <v>1872</v>
      </c>
    </row>
    <row r="555" spans="1:28" ht="27.75" thickBot="1" x14ac:dyDescent="0.3">
      <c r="A555" s="60">
        <v>553</v>
      </c>
      <c r="B555" s="37" t="s">
        <v>547</v>
      </c>
      <c r="C555" s="42" t="s">
        <v>261</v>
      </c>
      <c r="D555" s="37" t="s">
        <v>547</v>
      </c>
      <c r="E555" s="30">
        <v>205</v>
      </c>
      <c r="F555" s="31">
        <v>54</v>
      </c>
      <c r="G555" s="34">
        <v>47</v>
      </c>
      <c r="H555" s="34">
        <v>7</v>
      </c>
      <c r="I555" s="31" t="s">
        <v>990</v>
      </c>
      <c r="J555" s="31">
        <v>264</v>
      </c>
      <c r="K555" s="35" t="s">
        <v>556</v>
      </c>
      <c r="L555" s="53">
        <v>2</v>
      </c>
      <c r="M555" s="59">
        <f t="shared" si="8"/>
        <v>2</v>
      </c>
      <c r="N555" s="35" t="s">
        <v>556</v>
      </c>
      <c r="O555" s="35" t="s">
        <v>557</v>
      </c>
      <c r="P555" s="35" t="s">
        <v>556</v>
      </c>
      <c r="Q555" s="35" t="s">
        <v>915</v>
      </c>
      <c r="R555" s="36" t="s">
        <v>556</v>
      </c>
      <c r="S555" s="35"/>
      <c r="T555" s="35"/>
      <c r="U555" s="35" t="s">
        <v>914</v>
      </c>
      <c r="V555" s="35"/>
      <c r="W555" s="53">
        <v>28</v>
      </c>
      <c r="X555" s="56">
        <v>4781627.2300000004</v>
      </c>
      <c r="Y555" s="53">
        <v>706</v>
      </c>
      <c r="Z555" s="53"/>
      <c r="AA555" s="53" t="s">
        <v>1873</v>
      </c>
      <c r="AB555" s="68" t="s">
        <v>1874</v>
      </c>
    </row>
    <row r="556" spans="1:28" ht="27.75" thickBot="1" x14ac:dyDescent="0.3">
      <c r="A556" s="60">
        <v>554</v>
      </c>
      <c r="B556" s="37" t="s">
        <v>161</v>
      </c>
      <c r="C556" s="42" t="s">
        <v>261</v>
      </c>
      <c r="D556" s="37" t="s">
        <v>161</v>
      </c>
      <c r="E556" s="30">
        <v>66</v>
      </c>
      <c r="F556" s="31">
        <v>20</v>
      </c>
      <c r="G556" s="34">
        <v>66</v>
      </c>
      <c r="H556" s="34">
        <v>26</v>
      </c>
      <c r="I556" s="31" t="s">
        <v>991</v>
      </c>
      <c r="J556" s="31"/>
      <c r="K556" s="35" t="s">
        <v>556</v>
      </c>
      <c r="L556" s="53"/>
      <c r="M556" s="59">
        <f t="shared" si="8"/>
        <v>0</v>
      </c>
      <c r="N556" s="35" t="s">
        <v>556</v>
      </c>
      <c r="O556" s="35" t="s">
        <v>557</v>
      </c>
      <c r="P556" s="35" t="s">
        <v>557</v>
      </c>
      <c r="Q556" s="35" t="s">
        <v>915</v>
      </c>
      <c r="R556" s="36" t="s">
        <v>556</v>
      </c>
      <c r="S556" s="35"/>
      <c r="T556" s="35"/>
      <c r="U556" s="35" t="s">
        <v>914</v>
      </c>
      <c r="V556" s="35"/>
      <c r="W556" s="53">
        <v>8</v>
      </c>
      <c r="X556" s="56">
        <v>5710522.5</v>
      </c>
      <c r="Y556" s="53">
        <v>143</v>
      </c>
      <c r="Z556" s="53">
        <v>70</v>
      </c>
      <c r="AA556" s="53" t="s">
        <v>1249</v>
      </c>
      <c r="AB556" s="68" t="s">
        <v>1250</v>
      </c>
    </row>
    <row r="557" spans="1:28" ht="27.75" thickBot="1" x14ac:dyDescent="0.3">
      <c r="A557" s="60">
        <v>555</v>
      </c>
      <c r="B557" s="37" t="s">
        <v>548</v>
      </c>
      <c r="C557" s="42" t="s">
        <v>261</v>
      </c>
      <c r="D557" s="37" t="s">
        <v>548</v>
      </c>
      <c r="E557" s="30">
        <v>136</v>
      </c>
      <c r="F557" s="31">
        <v>72</v>
      </c>
      <c r="G557" s="34">
        <v>41</v>
      </c>
      <c r="H557" s="34">
        <v>9</v>
      </c>
      <c r="I557" s="31" t="s">
        <v>991</v>
      </c>
      <c r="J557" s="31"/>
      <c r="K557" s="35" t="s">
        <v>556</v>
      </c>
      <c r="L557" s="53">
        <v>2</v>
      </c>
      <c r="M557" s="59">
        <f t="shared" si="8"/>
        <v>2</v>
      </c>
      <c r="N557" s="35" t="s">
        <v>556</v>
      </c>
      <c r="O557" s="35" t="s">
        <v>557</v>
      </c>
      <c r="P557" s="35" t="s">
        <v>557</v>
      </c>
      <c r="Q557" s="35" t="s">
        <v>915</v>
      </c>
      <c r="R557" s="36" t="s">
        <v>556</v>
      </c>
      <c r="S557" s="35"/>
      <c r="T557" s="35"/>
      <c r="U557" s="35" t="s">
        <v>914</v>
      </c>
      <c r="V557" s="35"/>
      <c r="W557" s="53">
        <v>9</v>
      </c>
      <c r="X557" s="56">
        <v>3477500</v>
      </c>
      <c r="Y557" s="53">
        <v>311</v>
      </c>
      <c r="Z557" s="53"/>
      <c r="AA557" s="53" t="s">
        <v>1875</v>
      </c>
      <c r="AB557" s="70" t="s">
        <v>1876</v>
      </c>
    </row>
    <row r="558" spans="1:28" ht="27.75" thickBot="1" x14ac:dyDescent="0.3">
      <c r="A558" s="60">
        <v>556</v>
      </c>
      <c r="B558" s="37" t="s">
        <v>549</v>
      </c>
      <c r="C558" s="42" t="s">
        <v>261</v>
      </c>
      <c r="D558" s="37" t="s">
        <v>549</v>
      </c>
      <c r="E558" s="30">
        <v>614</v>
      </c>
      <c r="F558" s="31">
        <v>137</v>
      </c>
      <c r="G558" s="34">
        <v>63.65</v>
      </c>
      <c r="H558" s="34">
        <v>23.65</v>
      </c>
      <c r="I558" s="31" t="s">
        <v>990</v>
      </c>
      <c r="J558" s="31">
        <v>264</v>
      </c>
      <c r="K558" s="35" t="s">
        <v>556</v>
      </c>
      <c r="L558" s="53">
        <v>2</v>
      </c>
      <c r="M558" s="59">
        <f t="shared" si="8"/>
        <v>2</v>
      </c>
      <c r="N558" s="35" t="s">
        <v>557</v>
      </c>
      <c r="O558" s="35" t="s">
        <v>557</v>
      </c>
      <c r="P558" s="35" t="s">
        <v>556</v>
      </c>
      <c r="Q558" s="35" t="s">
        <v>915</v>
      </c>
      <c r="R558" s="36" t="s">
        <v>556</v>
      </c>
      <c r="S558" s="35"/>
      <c r="T558" s="35"/>
      <c r="U558" s="35" t="s">
        <v>914</v>
      </c>
      <c r="V558" s="35"/>
      <c r="W558" s="53">
        <v>4</v>
      </c>
      <c r="X558" s="56">
        <v>4307800</v>
      </c>
      <c r="Y558" s="53">
        <v>2766</v>
      </c>
      <c r="Z558" s="53">
        <v>220</v>
      </c>
      <c r="AA558" s="53" t="s">
        <v>1877</v>
      </c>
      <c r="AB558" s="68" t="s">
        <v>1878</v>
      </c>
    </row>
    <row r="559" spans="1:28" ht="27.75" thickBot="1" x14ac:dyDescent="0.3">
      <c r="A559" s="60">
        <v>557</v>
      </c>
      <c r="B559" s="37" t="s">
        <v>72</v>
      </c>
      <c r="C559" s="42" t="s">
        <v>261</v>
      </c>
      <c r="D559" s="37" t="s">
        <v>72</v>
      </c>
      <c r="E559" s="30">
        <v>170</v>
      </c>
      <c r="F559" s="31">
        <v>61</v>
      </c>
      <c r="G559" s="34">
        <v>44</v>
      </c>
      <c r="H559" s="34">
        <v>4</v>
      </c>
      <c r="I559" s="31" t="s">
        <v>991</v>
      </c>
      <c r="J559" s="31">
        <v>264</v>
      </c>
      <c r="K559" s="35" t="s">
        <v>556</v>
      </c>
      <c r="L559" s="53">
        <v>3</v>
      </c>
      <c r="M559" s="59">
        <f t="shared" si="8"/>
        <v>3</v>
      </c>
      <c r="N559" s="35" t="s">
        <v>556</v>
      </c>
      <c r="O559" s="35" t="s">
        <v>557</v>
      </c>
      <c r="P559" s="35" t="s">
        <v>556</v>
      </c>
      <c r="Q559" s="35" t="s">
        <v>915</v>
      </c>
      <c r="R559" s="36" t="s">
        <v>556</v>
      </c>
      <c r="S559" s="35"/>
      <c r="T559" s="35"/>
      <c r="U559" s="35" t="s">
        <v>914</v>
      </c>
      <c r="V559" s="35"/>
      <c r="W559" s="53">
        <v>10</v>
      </c>
      <c r="X559" s="56">
        <v>5976800</v>
      </c>
      <c r="Y559" s="53">
        <v>586</v>
      </c>
      <c r="Z559" s="53">
        <v>807</v>
      </c>
      <c r="AA559" s="53" t="s">
        <v>1879</v>
      </c>
      <c r="AB559" s="68" t="s">
        <v>1880</v>
      </c>
    </row>
    <row r="560" spans="1:28" ht="27.75" thickBot="1" x14ac:dyDescent="0.3">
      <c r="A560" s="60">
        <v>558</v>
      </c>
      <c r="B560" s="37" t="s">
        <v>550</v>
      </c>
      <c r="C560" s="42" t="s">
        <v>261</v>
      </c>
      <c r="D560" s="37" t="s">
        <v>550</v>
      </c>
      <c r="E560" s="30">
        <v>29</v>
      </c>
      <c r="F560" s="31">
        <v>4</v>
      </c>
      <c r="G560" s="34">
        <v>64</v>
      </c>
      <c r="H560" s="34">
        <v>24</v>
      </c>
      <c r="I560" s="31" t="s">
        <v>991</v>
      </c>
      <c r="J560" s="31"/>
      <c r="K560" s="35" t="s">
        <v>557</v>
      </c>
      <c r="L560" s="53"/>
      <c r="M560" s="59">
        <f t="shared" si="8"/>
        <v>0</v>
      </c>
      <c r="N560" s="35" t="s">
        <v>556</v>
      </c>
      <c r="O560" s="35" t="s">
        <v>557</v>
      </c>
      <c r="P560" s="35" t="s">
        <v>557</v>
      </c>
      <c r="Q560" s="35" t="s">
        <v>916</v>
      </c>
      <c r="R560" s="36" t="s">
        <v>557</v>
      </c>
      <c r="S560" s="35"/>
      <c r="T560" s="35"/>
      <c r="U560" s="35" t="s">
        <v>914</v>
      </c>
      <c r="V560" s="35"/>
      <c r="W560" s="53">
        <v>6</v>
      </c>
      <c r="X560" s="56">
        <v>2958935.5</v>
      </c>
      <c r="Y560" s="53">
        <v>66</v>
      </c>
      <c r="Z560" s="53">
        <v>2284</v>
      </c>
      <c r="AA560" s="53" t="s">
        <v>1881</v>
      </c>
      <c r="AB560" s="70" t="s">
        <v>1882</v>
      </c>
    </row>
    <row r="561" spans="1:28" ht="27.75" thickBot="1" x14ac:dyDescent="0.3">
      <c r="A561" s="60">
        <v>559</v>
      </c>
      <c r="B561" s="37" t="s">
        <v>121</v>
      </c>
      <c r="C561" s="42" t="s">
        <v>261</v>
      </c>
      <c r="D561" s="37" t="s">
        <v>121</v>
      </c>
      <c r="E561" s="30">
        <v>149</v>
      </c>
      <c r="F561" s="31">
        <v>44</v>
      </c>
      <c r="G561" s="34">
        <v>47</v>
      </c>
      <c r="H561" s="34">
        <v>7</v>
      </c>
      <c r="I561" s="31" t="s">
        <v>990</v>
      </c>
      <c r="J561" s="31"/>
      <c r="K561" s="35" t="s">
        <v>556</v>
      </c>
      <c r="L561" s="53">
        <v>2</v>
      </c>
      <c r="M561" s="59">
        <f t="shared" si="8"/>
        <v>2</v>
      </c>
      <c r="N561" s="35" t="s">
        <v>556</v>
      </c>
      <c r="O561" s="35" t="s">
        <v>556</v>
      </c>
      <c r="P561" s="35" t="s">
        <v>556</v>
      </c>
      <c r="Q561" s="35" t="s">
        <v>915</v>
      </c>
      <c r="R561" s="36" t="s">
        <v>556</v>
      </c>
      <c r="S561" s="35"/>
      <c r="T561" s="35"/>
      <c r="U561" s="35" t="s">
        <v>914</v>
      </c>
      <c r="V561" s="35"/>
      <c r="W561" s="53">
        <v>30</v>
      </c>
      <c r="X561" s="56">
        <v>3418433.09</v>
      </c>
      <c r="Y561" s="53">
        <v>335</v>
      </c>
      <c r="Z561" s="53">
        <v>9</v>
      </c>
      <c r="AA561" s="53" t="s">
        <v>1883</v>
      </c>
      <c r="AB561" s="68" t="s">
        <v>1884</v>
      </c>
    </row>
    <row r="562" spans="1:28" ht="27.75" thickBot="1" x14ac:dyDescent="0.3">
      <c r="A562" s="60">
        <v>560</v>
      </c>
      <c r="B562" s="37" t="s">
        <v>551</v>
      </c>
      <c r="C562" s="42" t="s">
        <v>261</v>
      </c>
      <c r="D562" s="37" t="s">
        <v>551</v>
      </c>
      <c r="E562" s="30">
        <v>259</v>
      </c>
      <c r="F562" s="31">
        <v>80</v>
      </c>
      <c r="G562" s="34">
        <v>57</v>
      </c>
      <c r="H562" s="34">
        <v>17</v>
      </c>
      <c r="I562" s="31" t="s">
        <v>990</v>
      </c>
      <c r="J562" s="31"/>
      <c r="K562" s="35" t="s">
        <v>556</v>
      </c>
      <c r="L562" s="53">
        <v>3</v>
      </c>
      <c r="M562" s="59">
        <f t="shared" si="8"/>
        <v>3</v>
      </c>
      <c r="N562" s="35" t="s">
        <v>556</v>
      </c>
      <c r="O562" s="35" t="s">
        <v>557</v>
      </c>
      <c r="P562" s="35" t="s">
        <v>556</v>
      </c>
      <c r="Q562" s="35" t="s">
        <v>915</v>
      </c>
      <c r="R562" s="36" t="s">
        <v>556</v>
      </c>
      <c r="S562" s="35"/>
      <c r="T562" s="35"/>
      <c r="U562" s="35" t="s">
        <v>914</v>
      </c>
      <c r="V562" s="35"/>
      <c r="W562" s="53">
        <v>10</v>
      </c>
      <c r="X562" s="53" t="s">
        <v>1029</v>
      </c>
      <c r="Y562" s="53">
        <v>479</v>
      </c>
      <c r="Z562" s="53">
        <v>4325</v>
      </c>
      <c r="AA562" s="53" t="s">
        <v>1885</v>
      </c>
      <c r="AB562" s="68" t="s">
        <v>1886</v>
      </c>
    </row>
    <row r="563" spans="1:28" ht="27.75" thickBot="1" x14ac:dyDescent="0.3">
      <c r="A563" s="60">
        <v>561</v>
      </c>
      <c r="B563" s="38" t="s">
        <v>552</v>
      </c>
      <c r="C563" s="43" t="s">
        <v>261</v>
      </c>
      <c r="D563" s="38" t="s">
        <v>552</v>
      </c>
      <c r="E563" s="32">
        <v>111</v>
      </c>
      <c r="F563" s="31">
        <v>29</v>
      </c>
      <c r="G563" s="34">
        <v>61</v>
      </c>
      <c r="H563" s="34">
        <v>21</v>
      </c>
      <c r="I563" s="31" t="s">
        <v>990</v>
      </c>
      <c r="J563" s="31">
        <v>264</v>
      </c>
      <c r="K563" s="35" t="s">
        <v>556</v>
      </c>
      <c r="L563" s="53"/>
      <c r="M563" s="59">
        <f t="shared" si="8"/>
        <v>0</v>
      </c>
      <c r="N563" s="35" t="s">
        <v>556</v>
      </c>
      <c r="O563" s="35" t="s">
        <v>557</v>
      </c>
      <c r="P563" s="35" t="s">
        <v>557</v>
      </c>
      <c r="Q563" s="35" t="s">
        <v>915</v>
      </c>
      <c r="R563" s="36" t="s">
        <v>556</v>
      </c>
      <c r="S563" s="35"/>
      <c r="T563" s="35"/>
      <c r="U563" s="35" t="s">
        <v>914</v>
      </c>
      <c r="V563" s="35"/>
      <c r="W563" s="53">
        <v>11</v>
      </c>
      <c r="X563" s="56">
        <v>3060400</v>
      </c>
      <c r="Y563" s="53">
        <v>777</v>
      </c>
      <c r="Z563" s="53">
        <v>459</v>
      </c>
      <c r="AA563" s="53" t="s">
        <v>1842</v>
      </c>
      <c r="AB563" s="68" t="s">
        <v>1843</v>
      </c>
    </row>
    <row r="564" spans="1:28" x14ac:dyDescent="0.25">
      <c r="A564" s="60">
        <v>562</v>
      </c>
      <c r="B564" s="37" t="s">
        <v>553</v>
      </c>
      <c r="C564" s="42" t="s">
        <v>261</v>
      </c>
      <c r="D564" s="37" t="s">
        <v>553</v>
      </c>
      <c r="E564" s="31">
        <v>496</v>
      </c>
      <c r="F564" s="31">
        <v>99</v>
      </c>
      <c r="G564" s="34">
        <v>47</v>
      </c>
      <c r="H564" s="34">
        <v>7</v>
      </c>
      <c r="I564" s="31" t="s">
        <v>991</v>
      </c>
      <c r="J564" s="31"/>
      <c r="K564" s="35" t="s">
        <v>556</v>
      </c>
      <c r="L564" s="53">
        <v>4</v>
      </c>
      <c r="M564" s="59">
        <f t="shared" si="8"/>
        <v>4</v>
      </c>
      <c r="N564" s="35" t="s">
        <v>556</v>
      </c>
      <c r="O564" s="35" t="s">
        <v>557</v>
      </c>
      <c r="P564" s="35" t="s">
        <v>556</v>
      </c>
      <c r="Q564" s="35" t="s">
        <v>915</v>
      </c>
      <c r="R564" s="36" t="s">
        <v>556</v>
      </c>
      <c r="S564" s="35"/>
      <c r="T564" s="35"/>
      <c r="U564" s="35" t="s">
        <v>914</v>
      </c>
      <c r="V564" s="35"/>
      <c r="W564" s="53">
        <v>13</v>
      </c>
      <c r="X564" s="56">
        <v>2714500</v>
      </c>
      <c r="Y564" s="53">
        <v>1326</v>
      </c>
      <c r="Z564" s="53">
        <v>2546</v>
      </c>
      <c r="AA564" s="53" t="s">
        <v>1887</v>
      </c>
      <c r="AB564" s="64" t="s">
        <v>1888</v>
      </c>
    </row>
    <row r="565" spans="1:28" ht="27.75" thickBot="1" x14ac:dyDescent="0.3">
      <c r="A565" s="60">
        <v>563</v>
      </c>
      <c r="B565" s="38" t="s">
        <v>554</v>
      </c>
      <c r="C565" s="43" t="s">
        <v>261</v>
      </c>
      <c r="D565" s="38" t="s">
        <v>554</v>
      </c>
      <c r="E565" s="45">
        <v>91</v>
      </c>
      <c r="F565" s="45">
        <v>23</v>
      </c>
      <c r="G565" s="46">
        <v>50</v>
      </c>
      <c r="H565" s="46">
        <v>10</v>
      </c>
      <c r="I565" s="45" t="s">
        <v>991</v>
      </c>
      <c r="J565" s="45">
        <v>88</v>
      </c>
      <c r="K565" s="47" t="s">
        <v>556</v>
      </c>
      <c r="L565" s="53"/>
      <c r="M565" s="59">
        <f t="shared" si="8"/>
        <v>0</v>
      </c>
      <c r="N565" s="47" t="s">
        <v>556</v>
      </c>
      <c r="O565" s="47" t="s">
        <v>557</v>
      </c>
      <c r="P565" s="47" t="s">
        <v>556</v>
      </c>
      <c r="Q565" s="47" t="s">
        <v>915</v>
      </c>
      <c r="R565" s="48" t="s">
        <v>556</v>
      </c>
      <c r="S565" s="47"/>
      <c r="T565" s="47"/>
      <c r="U565" s="47" t="s">
        <v>914</v>
      </c>
      <c r="V565" s="47"/>
      <c r="W565" s="53">
        <v>14</v>
      </c>
      <c r="X565" s="56">
        <v>4239614.8899999997</v>
      </c>
      <c r="Y565" s="53">
        <v>224</v>
      </c>
      <c r="Z565" s="53"/>
      <c r="AA565" s="73" t="s">
        <v>1889</v>
      </c>
      <c r="AB565" s="68" t="s">
        <v>1890</v>
      </c>
    </row>
    <row r="566" spans="1:28" x14ac:dyDescent="0.25">
      <c r="C566" s="21"/>
    </row>
  </sheetData>
  <mergeCells count="2">
    <mergeCell ref="C1:Z1"/>
    <mergeCell ref="A1:B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78"/>
  <sheetViews>
    <sheetView topLeftCell="A37" workbookViewId="0">
      <selection activeCell="D7" sqref="D7"/>
    </sheetView>
  </sheetViews>
  <sheetFormatPr defaultRowHeight="15" x14ac:dyDescent="0.25"/>
  <cols>
    <col min="1" max="1" width="9.140625" style="6"/>
    <col min="2" max="2" width="14.7109375" customWidth="1"/>
    <col min="3" max="3" width="21" style="29" customWidth="1"/>
    <col min="4" max="4" width="16.28515625" style="6" customWidth="1"/>
    <col min="5" max="5" width="23.5703125" style="6" customWidth="1"/>
    <col min="6" max="6" width="17.7109375" customWidth="1"/>
    <col min="7" max="7" width="12.28515625" style="6" customWidth="1"/>
    <col min="8" max="8" width="46.28515625" customWidth="1"/>
  </cols>
  <sheetData>
    <row r="1" spans="1:15" x14ac:dyDescent="0.25">
      <c r="A1" s="100" t="s">
        <v>574</v>
      </c>
      <c r="B1" s="101" t="s">
        <v>678</v>
      </c>
      <c r="C1" s="102" t="s">
        <v>677</v>
      </c>
      <c r="D1" s="96" t="s">
        <v>581</v>
      </c>
      <c r="E1" s="96" t="s">
        <v>580</v>
      </c>
      <c r="F1" s="98" t="s">
        <v>582</v>
      </c>
      <c r="G1" s="94" t="s">
        <v>679</v>
      </c>
      <c r="H1" s="96" t="s">
        <v>575</v>
      </c>
      <c r="I1" s="93"/>
      <c r="J1" s="93"/>
      <c r="K1" s="93"/>
      <c r="L1" s="93"/>
      <c r="M1" s="93"/>
      <c r="N1" s="93"/>
      <c r="O1" s="93"/>
    </row>
    <row r="2" spans="1:15" x14ac:dyDescent="0.25">
      <c r="A2" s="100"/>
      <c r="B2" s="101"/>
      <c r="C2" s="103"/>
      <c r="D2" s="97"/>
      <c r="E2" s="97"/>
      <c r="F2" s="99"/>
      <c r="G2" s="95"/>
      <c r="H2" s="97"/>
      <c r="I2" s="93"/>
      <c r="J2" s="93"/>
      <c r="K2" s="93"/>
      <c r="L2" s="93"/>
      <c r="M2" s="93"/>
      <c r="N2" s="93"/>
      <c r="O2" s="93"/>
    </row>
    <row r="3" spans="1:15" ht="45" customHeight="1" x14ac:dyDescent="0.25">
      <c r="A3" s="6">
        <v>1</v>
      </c>
      <c r="B3" s="85" t="s">
        <v>0</v>
      </c>
      <c r="C3" s="88" t="s">
        <v>1</v>
      </c>
      <c r="D3" s="10">
        <v>2011</v>
      </c>
      <c r="E3" s="7" t="s">
        <v>579</v>
      </c>
      <c r="F3" s="8"/>
      <c r="G3" s="9"/>
      <c r="H3" s="4" t="s">
        <v>755</v>
      </c>
    </row>
    <row r="4" spans="1:15" ht="25.5" customHeight="1" x14ac:dyDescent="0.25">
      <c r="B4" s="87"/>
      <c r="C4" s="90"/>
      <c r="D4" s="10">
        <v>2006</v>
      </c>
      <c r="E4" s="7" t="s">
        <v>821</v>
      </c>
      <c r="F4" s="8">
        <v>77000</v>
      </c>
      <c r="G4" s="9"/>
      <c r="H4" s="4"/>
    </row>
    <row r="5" spans="1:15" ht="30" x14ac:dyDescent="0.25">
      <c r="A5" s="6">
        <v>2</v>
      </c>
      <c r="B5" s="85" t="s">
        <v>0</v>
      </c>
      <c r="C5" s="88" t="s">
        <v>2</v>
      </c>
      <c r="D5" s="10">
        <v>2020</v>
      </c>
      <c r="E5" s="7" t="s">
        <v>591</v>
      </c>
      <c r="F5" s="8">
        <v>80000</v>
      </c>
      <c r="G5" s="9"/>
      <c r="H5" s="4"/>
    </row>
    <row r="6" spans="1:15" ht="49.5" customHeight="1" x14ac:dyDescent="0.25">
      <c r="A6" s="6">
        <v>3</v>
      </c>
      <c r="B6" s="87"/>
      <c r="C6" s="90"/>
      <c r="D6" s="10">
        <v>2016</v>
      </c>
      <c r="E6" s="7" t="s">
        <v>579</v>
      </c>
      <c r="F6" s="8">
        <v>3736685.79</v>
      </c>
      <c r="G6" s="9">
        <v>1.3</v>
      </c>
      <c r="H6" s="4" t="s">
        <v>672</v>
      </c>
    </row>
    <row r="7" spans="1:15" ht="30" x14ac:dyDescent="0.25">
      <c r="A7" s="6">
        <v>4</v>
      </c>
      <c r="B7" s="85" t="s">
        <v>0</v>
      </c>
      <c r="C7" s="88" t="s">
        <v>3</v>
      </c>
      <c r="D7" s="10">
        <v>2019</v>
      </c>
      <c r="E7" s="7" t="s">
        <v>591</v>
      </c>
      <c r="F7" s="8">
        <v>140000</v>
      </c>
      <c r="G7" s="9"/>
      <c r="H7" s="4"/>
    </row>
    <row r="8" spans="1:15" ht="30" x14ac:dyDescent="0.25">
      <c r="A8" s="6">
        <v>5</v>
      </c>
      <c r="B8" s="86"/>
      <c r="C8" s="89"/>
      <c r="D8" s="10">
        <v>2016</v>
      </c>
      <c r="E8" s="7" t="s">
        <v>666</v>
      </c>
      <c r="F8" s="8">
        <v>62000</v>
      </c>
      <c r="G8" s="9"/>
      <c r="H8" s="4"/>
    </row>
    <row r="9" spans="1:15" ht="30" x14ac:dyDescent="0.25">
      <c r="B9" s="86"/>
      <c r="C9" s="89"/>
      <c r="D9" s="10">
        <v>2012</v>
      </c>
      <c r="E9" s="7" t="s">
        <v>579</v>
      </c>
      <c r="F9" s="8">
        <v>1769447.76</v>
      </c>
      <c r="G9" s="9"/>
      <c r="H9" s="4" t="s">
        <v>744</v>
      </c>
    </row>
    <row r="10" spans="1:15" ht="31.5" customHeight="1" x14ac:dyDescent="0.25">
      <c r="B10" s="87"/>
      <c r="C10" s="90"/>
      <c r="D10" s="10">
        <v>2009</v>
      </c>
      <c r="E10" s="7" t="s">
        <v>666</v>
      </c>
      <c r="F10" s="8">
        <v>93000</v>
      </c>
      <c r="G10" s="9"/>
      <c r="H10" s="4"/>
    </row>
    <row r="11" spans="1:15" ht="29.25" customHeight="1" x14ac:dyDescent="0.25">
      <c r="A11" s="6">
        <v>6</v>
      </c>
      <c r="B11" s="1" t="s">
        <v>0</v>
      </c>
      <c r="C11" s="2" t="s">
        <v>4</v>
      </c>
      <c r="D11" s="10">
        <v>2007</v>
      </c>
      <c r="E11" s="7" t="s">
        <v>820</v>
      </c>
      <c r="F11" s="8">
        <v>45546</v>
      </c>
      <c r="G11" s="9"/>
      <c r="H11" s="4"/>
    </row>
    <row r="12" spans="1:15" ht="30" x14ac:dyDescent="0.25">
      <c r="A12" s="6">
        <v>7</v>
      </c>
      <c r="B12" s="85" t="s">
        <v>0</v>
      </c>
      <c r="C12" s="88" t="s">
        <v>5</v>
      </c>
      <c r="D12" s="10">
        <v>2020</v>
      </c>
      <c r="E12" s="7" t="s">
        <v>591</v>
      </c>
      <c r="F12" s="8">
        <v>90000</v>
      </c>
      <c r="G12" s="9"/>
      <c r="H12" s="4"/>
    </row>
    <row r="13" spans="1:15" ht="30" x14ac:dyDescent="0.25">
      <c r="A13" s="6">
        <v>8</v>
      </c>
      <c r="B13" s="86"/>
      <c r="C13" s="89"/>
      <c r="D13" s="10">
        <v>2019</v>
      </c>
      <c r="E13" s="7" t="s">
        <v>591</v>
      </c>
      <c r="F13" s="8">
        <v>165000</v>
      </c>
      <c r="G13" s="9"/>
      <c r="H13" s="4"/>
    </row>
    <row r="14" spans="1:15" ht="30" x14ac:dyDescent="0.25">
      <c r="B14" s="86"/>
      <c r="C14" s="89"/>
      <c r="D14" s="10">
        <v>2012</v>
      </c>
      <c r="E14" s="7" t="s">
        <v>579</v>
      </c>
      <c r="F14" s="8">
        <v>1769447.76</v>
      </c>
      <c r="G14" s="9">
        <v>8</v>
      </c>
      <c r="H14" s="4" t="s">
        <v>744</v>
      </c>
    </row>
    <row r="15" spans="1:15" ht="30" x14ac:dyDescent="0.25">
      <c r="B15" s="87"/>
      <c r="C15" s="90"/>
      <c r="D15" s="10">
        <v>2011</v>
      </c>
      <c r="E15" s="7" t="s">
        <v>579</v>
      </c>
      <c r="F15" s="8"/>
      <c r="G15" s="9">
        <v>8.1999999999999993</v>
      </c>
      <c r="H15" s="4" t="s">
        <v>755</v>
      </c>
    </row>
    <row r="16" spans="1:15" ht="32.25" customHeight="1" x14ac:dyDescent="0.25">
      <c r="A16" s="6">
        <v>9</v>
      </c>
      <c r="B16" s="1" t="s">
        <v>0</v>
      </c>
      <c r="C16" s="2" t="s">
        <v>6</v>
      </c>
      <c r="D16" s="10">
        <v>2013</v>
      </c>
      <c r="E16" s="7" t="s">
        <v>579</v>
      </c>
      <c r="F16" s="8">
        <v>178987.73</v>
      </c>
      <c r="G16" s="9">
        <v>1</v>
      </c>
      <c r="H16" s="4"/>
    </row>
    <row r="17" spans="1:8" ht="31.5" customHeight="1" x14ac:dyDescent="0.25">
      <c r="A17" s="6">
        <v>10</v>
      </c>
      <c r="B17" s="85" t="s">
        <v>0</v>
      </c>
      <c r="C17" s="88" t="s">
        <v>7</v>
      </c>
      <c r="D17" s="10">
        <v>2017</v>
      </c>
      <c r="E17" s="7" t="s">
        <v>579</v>
      </c>
      <c r="F17" s="8">
        <v>4296300</v>
      </c>
      <c r="G17" s="9">
        <v>13.5</v>
      </c>
      <c r="H17" s="4" t="s">
        <v>656</v>
      </c>
    </row>
    <row r="18" spans="1:8" ht="31.5" customHeight="1" x14ac:dyDescent="0.25">
      <c r="B18" s="86"/>
      <c r="C18" s="89"/>
      <c r="D18" s="10">
        <v>2011</v>
      </c>
      <c r="E18" s="7" t="s">
        <v>820</v>
      </c>
      <c r="F18" s="8">
        <v>76110</v>
      </c>
      <c r="G18" s="9"/>
      <c r="H18" s="4" t="s">
        <v>837</v>
      </c>
    </row>
    <row r="19" spans="1:8" ht="31.5" customHeight="1" x14ac:dyDescent="0.25">
      <c r="B19" s="86"/>
      <c r="C19" s="89"/>
      <c r="D19" s="10">
        <v>2009</v>
      </c>
      <c r="E19" s="7" t="s">
        <v>820</v>
      </c>
      <c r="F19" s="8">
        <v>45600</v>
      </c>
      <c r="G19" s="9"/>
      <c r="H19" s="4" t="s">
        <v>887</v>
      </c>
    </row>
    <row r="20" spans="1:8" ht="31.5" customHeight="1" x14ac:dyDescent="0.25">
      <c r="B20" s="87"/>
      <c r="C20" s="90"/>
      <c r="D20" s="10">
        <v>2006</v>
      </c>
      <c r="E20" s="7" t="s">
        <v>820</v>
      </c>
      <c r="F20" s="8">
        <v>90520</v>
      </c>
      <c r="G20" s="9"/>
      <c r="H20" s="4"/>
    </row>
    <row r="21" spans="1:8" ht="30" x14ac:dyDescent="0.25">
      <c r="A21" s="6">
        <v>11</v>
      </c>
      <c r="B21" s="1" t="s">
        <v>0</v>
      </c>
      <c r="C21" s="2" t="s">
        <v>8</v>
      </c>
      <c r="D21" s="10">
        <v>2019</v>
      </c>
      <c r="E21" s="7" t="s">
        <v>591</v>
      </c>
      <c r="F21" s="8">
        <v>215000</v>
      </c>
      <c r="G21" s="9"/>
      <c r="H21" s="4"/>
    </row>
    <row r="22" spans="1:8" ht="30" x14ac:dyDescent="0.25">
      <c r="A22" s="6">
        <v>12</v>
      </c>
      <c r="B22" s="85" t="s">
        <v>0</v>
      </c>
      <c r="C22" s="88" t="s">
        <v>9</v>
      </c>
      <c r="D22" s="10">
        <v>2019</v>
      </c>
      <c r="E22" s="7" t="s">
        <v>591</v>
      </c>
      <c r="F22" s="8">
        <v>350000</v>
      </c>
      <c r="G22" s="9"/>
      <c r="H22" s="4"/>
    </row>
    <row r="23" spans="1:8" ht="30" x14ac:dyDescent="0.25">
      <c r="B23" s="86"/>
      <c r="C23" s="89"/>
      <c r="D23" s="10">
        <v>2013</v>
      </c>
      <c r="E23" s="7" t="s">
        <v>666</v>
      </c>
      <c r="F23" s="8">
        <v>44250</v>
      </c>
      <c r="G23" s="9"/>
      <c r="H23" s="4" t="s">
        <v>784</v>
      </c>
    </row>
    <row r="24" spans="1:8" ht="30" x14ac:dyDescent="0.25">
      <c r="B24" s="86"/>
      <c r="C24" s="89"/>
      <c r="D24" s="10">
        <v>2013</v>
      </c>
      <c r="E24" s="7" t="s">
        <v>579</v>
      </c>
      <c r="F24" s="8">
        <v>3383332.83</v>
      </c>
      <c r="G24" s="9">
        <v>6.55</v>
      </c>
      <c r="H24" s="4" t="s">
        <v>732</v>
      </c>
    </row>
    <row r="25" spans="1:8" ht="33" customHeight="1" x14ac:dyDescent="0.25">
      <c r="B25" s="86"/>
      <c r="C25" s="89"/>
      <c r="D25" s="10">
        <v>2009</v>
      </c>
      <c r="E25" s="7" t="s">
        <v>666</v>
      </c>
      <c r="F25" s="8">
        <v>128000</v>
      </c>
      <c r="G25" s="9"/>
      <c r="H25" s="4"/>
    </row>
    <row r="26" spans="1:8" ht="33" customHeight="1" x14ac:dyDescent="0.25">
      <c r="B26" s="87"/>
      <c r="C26" s="90"/>
      <c r="D26" s="10">
        <v>2008</v>
      </c>
      <c r="E26" s="7" t="s">
        <v>666</v>
      </c>
      <c r="F26" s="8">
        <v>30000</v>
      </c>
      <c r="G26" s="9"/>
      <c r="H26" s="4"/>
    </row>
    <row r="27" spans="1:8" ht="30" x14ac:dyDescent="0.25">
      <c r="A27" s="6">
        <v>13</v>
      </c>
      <c r="B27" s="85" t="s">
        <v>0</v>
      </c>
      <c r="C27" s="88" t="s">
        <v>10</v>
      </c>
      <c r="D27" s="10">
        <v>2013</v>
      </c>
      <c r="E27" s="7" t="s">
        <v>579</v>
      </c>
      <c r="F27" s="8">
        <v>3383332.83</v>
      </c>
      <c r="G27" s="9"/>
      <c r="H27" s="4" t="s">
        <v>732</v>
      </c>
    </row>
    <row r="28" spans="1:8" ht="21" customHeight="1" x14ac:dyDescent="0.25">
      <c r="B28" s="87"/>
      <c r="C28" s="90"/>
      <c r="D28" s="10">
        <v>2005</v>
      </c>
      <c r="E28" s="7" t="s">
        <v>820</v>
      </c>
      <c r="F28" s="8">
        <v>49000</v>
      </c>
      <c r="G28" s="9"/>
      <c r="H28" s="4"/>
    </row>
    <row r="29" spans="1:8" ht="30" x14ac:dyDescent="0.25">
      <c r="A29" s="6">
        <v>14</v>
      </c>
      <c r="B29" s="85" t="s">
        <v>0</v>
      </c>
      <c r="C29" s="88" t="s">
        <v>11</v>
      </c>
      <c r="D29" s="10">
        <v>2015</v>
      </c>
      <c r="E29" s="7" t="s">
        <v>666</v>
      </c>
      <c r="F29" s="8">
        <v>50000</v>
      </c>
      <c r="G29" s="9"/>
      <c r="H29" s="4"/>
    </row>
    <row r="30" spans="1:8" ht="23.25" customHeight="1" x14ac:dyDescent="0.25">
      <c r="B30" s="86"/>
      <c r="C30" s="89"/>
      <c r="D30" s="10">
        <v>2014</v>
      </c>
      <c r="E30" s="7" t="s">
        <v>579</v>
      </c>
      <c r="F30" s="8">
        <v>1074007.1299999999</v>
      </c>
      <c r="G30" s="9">
        <v>3.58</v>
      </c>
      <c r="H30" s="4" t="s">
        <v>702</v>
      </c>
    </row>
    <row r="31" spans="1:8" ht="30" x14ac:dyDescent="0.25">
      <c r="B31" s="86"/>
      <c r="C31" s="89"/>
      <c r="D31" s="10">
        <v>2014</v>
      </c>
      <c r="E31" s="7" t="s">
        <v>666</v>
      </c>
      <c r="F31" s="8">
        <v>10000</v>
      </c>
      <c r="G31" s="9"/>
      <c r="H31" s="4"/>
    </row>
    <row r="32" spans="1:8" ht="30" x14ac:dyDescent="0.25">
      <c r="B32" s="86"/>
      <c r="C32" s="89"/>
      <c r="D32" s="10">
        <v>2012</v>
      </c>
      <c r="E32" s="7" t="s">
        <v>666</v>
      </c>
      <c r="F32" s="8">
        <v>234820</v>
      </c>
      <c r="G32" s="9"/>
      <c r="H32" s="4" t="s">
        <v>778</v>
      </c>
    </row>
    <row r="33" spans="1:8" ht="30" x14ac:dyDescent="0.25">
      <c r="B33" s="86"/>
      <c r="C33" s="89"/>
      <c r="D33" s="10">
        <v>2010</v>
      </c>
      <c r="E33" s="7" t="s">
        <v>666</v>
      </c>
      <c r="F33" s="8">
        <v>42480</v>
      </c>
      <c r="G33" s="9"/>
      <c r="H33" s="4"/>
    </row>
    <row r="34" spans="1:8" ht="30" x14ac:dyDescent="0.25">
      <c r="B34" s="87"/>
      <c r="C34" s="90"/>
      <c r="D34" s="10">
        <v>2009</v>
      </c>
      <c r="E34" s="7" t="s">
        <v>666</v>
      </c>
      <c r="F34" s="8">
        <v>40000</v>
      </c>
      <c r="G34" s="9"/>
      <c r="H34" s="4"/>
    </row>
    <row r="35" spans="1:8" ht="30" x14ac:dyDescent="0.25">
      <c r="A35" s="6">
        <v>15</v>
      </c>
      <c r="B35" s="1" t="s">
        <v>0</v>
      </c>
      <c r="C35" s="2" t="s">
        <v>12</v>
      </c>
      <c r="D35" s="10">
        <v>2014</v>
      </c>
      <c r="E35" s="7" t="s">
        <v>666</v>
      </c>
      <c r="F35" s="8">
        <v>40000</v>
      </c>
      <c r="G35" s="9"/>
      <c r="H35" s="4"/>
    </row>
    <row r="36" spans="1:8" ht="30" x14ac:dyDescent="0.25">
      <c r="A36" s="6">
        <v>16</v>
      </c>
      <c r="B36" s="85" t="s">
        <v>0</v>
      </c>
      <c r="C36" s="88" t="s">
        <v>13</v>
      </c>
      <c r="D36" s="10">
        <v>2014</v>
      </c>
      <c r="E36" s="7" t="s">
        <v>666</v>
      </c>
      <c r="F36" s="8">
        <v>10000</v>
      </c>
      <c r="G36" s="9"/>
      <c r="H36" s="4"/>
    </row>
    <row r="37" spans="1:8" ht="30" customHeight="1" x14ac:dyDescent="0.25">
      <c r="B37" s="86"/>
      <c r="C37" s="89"/>
      <c r="D37" s="10">
        <v>2013</v>
      </c>
      <c r="E37" s="7" t="s">
        <v>579</v>
      </c>
      <c r="F37" s="8">
        <v>2336400</v>
      </c>
      <c r="G37" s="9">
        <v>13.35</v>
      </c>
      <c r="H37" s="4" t="s">
        <v>733</v>
      </c>
    </row>
    <row r="38" spans="1:8" ht="30" customHeight="1" x14ac:dyDescent="0.25">
      <c r="B38" s="87"/>
      <c r="C38" s="90"/>
      <c r="D38" s="10">
        <v>2012</v>
      </c>
      <c r="E38" s="7" t="s">
        <v>666</v>
      </c>
      <c r="F38" s="13">
        <v>119180</v>
      </c>
      <c r="G38" s="14"/>
      <c r="H38" s="4" t="s">
        <v>779</v>
      </c>
    </row>
    <row r="39" spans="1:8" ht="60" x14ac:dyDescent="0.25">
      <c r="A39" s="6">
        <v>17</v>
      </c>
      <c r="B39" s="85" t="s">
        <v>0</v>
      </c>
      <c r="C39" s="88" t="s">
        <v>14</v>
      </c>
      <c r="D39" s="12">
        <v>2018</v>
      </c>
      <c r="E39" s="11" t="s">
        <v>579</v>
      </c>
      <c r="F39" s="13">
        <v>5800000</v>
      </c>
      <c r="G39" s="14">
        <v>2.1</v>
      </c>
      <c r="H39" s="4" t="s">
        <v>644</v>
      </c>
    </row>
    <row r="40" spans="1:8" ht="30" x14ac:dyDescent="0.25">
      <c r="B40" s="86"/>
      <c r="C40" s="89"/>
      <c r="D40" s="12">
        <v>2012</v>
      </c>
      <c r="E40" s="7" t="s">
        <v>666</v>
      </c>
      <c r="F40" s="8">
        <v>234820</v>
      </c>
      <c r="G40" s="9"/>
      <c r="H40" s="4" t="s">
        <v>778</v>
      </c>
    </row>
    <row r="41" spans="1:8" ht="24.75" customHeight="1" x14ac:dyDescent="0.25">
      <c r="B41" s="87"/>
      <c r="C41" s="90"/>
      <c r="D41" s="12">
        <v>2006</v>
      </c>
      <c r="E41" s="7" t="s">
        <v>820</v>
      </c>
      <c r="F41" s="8">
        <v>82720</v>
      </c>
      <c r="G41" s="9"/>
      <c r="H41" s="4"/>
    </row>
    <row r="42" spans="1:8" ht="60" x14ac:dyDescent="0.25">
      <c r="A42" s="6">
        <v>18</v>
      </c>
      <c r="B42" s="85" t="s">
        <v>0</v>
      </c>
      <c r="C42" s="88" t="s">
        <v>15</v>
      </c>
      <c r="D42" s="12">
        <v>2018</v>
      </c>
      <c r="E42" s="11" t="s">
        <v>579</v>
      </c>
      <c r="F42" s="13">
        <v>5800000</v>
      </c>
      <c r="G42" s="14">
        <v>6.2</v>
      </c>
      <c r="H42" s="4" t="s">
        <v>644</v>
      </c>
    </row>
    <row r="43" spans="1:8" ht="30" x14ac:dyDescent="0.25">
      <c r="B43" s="86"/>
      <c r="C43" s="89"/>
      <c r="D43" s="12">
        <v>2013</v>
      </c>
      <c r="E43" s="7" t="s">
        <v>632</v>
      </c>
      <c r="F43" s="13">
        <v>116000</v>
      </c>
      <c r="G43" s="14"/>
      <c r="H43" s="4"/>
    </row>
    <row r="44" spans="1:8" ht="27" customHeight="1" x14ac:dyDescent="0.25">
      <c r="B44" s="86"/>
      <c r="C44" s="89"/>
      <c r="D44" s="12">
        <v>2008</v>
      </c>
      <c r="E44" s="7" t="s">
        <v>632</v>
      </c>
      <c r="F44" s="13">
        <v>30000</v>
      </c>
      <c r="G44" s="14"/>
      <c r="H44" s="4"/>
    </row>
    <row r="45" spans="1:8" ht="27" customHeight="1" x14ac:dyDescent="0.25">
      <c r="B45" s="87"/>
      <c r="C45" s="90"/>
      <c r="D45" s="12">
        <v>2007</v>
      </c>
      <c r="E45" s="7" t="s">
        <v>820</v>
      </c>
      <c r="F45" s="13">
        <v>91406</v>
      </c>
      <c r="G45" s="14"/>
      <c r="H45" s="4"/>
    </row>
    <row r="46" spans="1:8" ht="30" x14ac:dyDescent="0.25">
      <c r="A46" s="6">
        <v>19</v>
      </c>
      <c r="B46" s="85" t="s">
        <v>0</v>
      </c>
      <c r="C46" s="88" t="s">
        <v>16</v>
      </c>
      <c r="D46" s="10">
        <v>2011</v>
      </c>
      <c r="E46" s="7" t="s">
        <v>579</v>
      </c>
      <c r="F46" s="8"/>
      <c r="G46" s="9">
        <v>10.5</v>
      </c>
      <c r="H46" s="4" t="s">
        <v>755</v>
      </c>
    </row>
    <row r="47" spans="1:8" ht="27.75" customHeight="1" x14ac:dyDescent="0.25">
      <c r="B47" s="87"/>
      <c r="C47" s="90"/>
      <c r="D47" s="10">
        <v>2005</v>
      </c>
      <c r="E47" s="7" t="s">
        <v>820</v>
      </c>
      <c r="F47" s="8">
        <v>75000</v>
      </c>
      <c r="G47" s="9"/>
      <c r="H47" s="4"/>
    </row>
    <row r="48" spans="1:8" ht="28.5" customHeight="1" x14ac:dyDescent="0.25">
      <c r="A48" s="6">
        <v>20</v>
      </c>
      <c r="B48" s="85" t="s">
        <v>0</v>
      </c>
      <c r="C48" s="88" t="s">
        <v>17</v>
      </c>
      <c r="D48" s="10">
        <v>2020</v>
      </c>
      <c r="E48" s="7" t="s">
        <v>591</v>
      </c>
      <c r="F48" s="8">
        <v>60000</v>
      </c>
      <c r="G48" s="9"/>
      <c r="H48" s="4" t="s">
        <v>780</v>
      </c>
    </row>
    <row r="49" spans="1:8" ht="28.5" customHeight="1" x14ac:dyDescent="0.25">
      <c r="A49" s="6">
        <v>21</v>
      </c>
      <c r="B49" s="86"/>
      <c r="C49" s="89"/>
      <c r="D49" s="10">
        <v>2019</v>
      </c>
      <c r="E49" s="7" t="s">
        <v>591</v>
      </c>
      <c r="F49" s="8">
        <v>25000</v>
      </c>
      <c r="G49" s="9"/>
      <c r="H49" s="4" t="s">
        <v>603</v>
      </c>
    </row>
    <row r="50" spans="1:8" ht="28.5" customHeight="1" x14ac:dyDescent="0.25">
      <c r="A50" s="6">
        <v>22</v>
      </c>
      <c r="B50" s="86"/>
      <c r="C50" s="89"/>
      <c r="D50" s="10">
        <v>2016</v>
      </c>
      <c r="E50" s="7" t="s">
        <v>632</v>
      </c>
      <c r="F50" s="8">
        <v>80000</v>
      </c>
      <c r="G50" s="9"/>
      <c r="H50" s="4"/>
    </row>
    <row r="51" spans="1:8" ht="28.5" customHeight="1" x14ac:dyDescent="0.25">
      <c r="B51" s="86"/>
      <c r="C51" s="89"/>
      <c r="D51" s="10">
        <v>2010</v>
      </c>
      <c r="E51" s="7" t="s">
        <v>632</v>
      </c>
      <c r="F51" s="8">
        <v>20520</v>
      </c>
      <c r="G51" s="9"/>
      <c r="H51" s="4" t="s">
        <v>838</v>
      </c>
    </row>
    <row r="52" spans="1:8" ht="28.5" customHeight="1" x14ac:dyDescent="0.25">
      <c r="B52" s="86"/>
      <c r="C52" s="89"/>
      <c r="D52" s="10">
        <v>2007</v>
      </c>
      <c r="E52" s="7" t="s">
        <v>828</v>
      </c>
      <c r="F52" s="8">
        <v>45000</v>
      </c>
      <c r="G52" s="9"/>
      <c r="H52" s="4"/>
    </row>
    <row r="53" spans="1:8" ht="28.5" customHeight="1" x14ac:dyDescent="0.25">
      <c r="B53" s="87"/>
      <c r="C53" s="90"/>
      <c r="D53" s="10">
        <v>2007</v>
      </c>
      <c r="E53" s="7" t="s">
        <v>828</v>
      </c>
      <c r="F53" s="8">
        <v>29000</v>
      </c>
      <c r="G53" s="9"/>
      <c r="H53" s="4"/>
    </row>
    <row r="54" spans="1:8" x14ac:dyDescent="0.25">
      <c r="A54" s="6">
        <v>23</v>
      </c>
      <c r="B54" s="85" t="s">
        <v>0</v>
      </c>
      <c r="C54" s="88" t="s">
        <v>18</v>
      </c>
      <c r="D54" s="10">
        <v>2020</v>
      </c>
      <c r="E54" s="7" t="s">
        <v>579</v>
      </c>
      <c r="F54" s="8"/>
      <c r="G54" s="9">
        <v>0.62</v>
      </c>
      <c r="H54" s="4"/>
    </row>
    <row r="55" spans="1:8" ht="30" x14ac:dyDescent="0.25">
      <c r="B55" s="86"/>
      <c r="C55" s="89"/>
      <c r="D55" s="10">
        <v>2013</v>
      </c>
      <c r="E55" s="7" t="s">
        <v>579</v>
      </c>
      <c r="F55" s="8">
        <v>2336400</v>
      </c>
      <c r="G55" s="9"/>
      <c r="H55" s="4" t="s">
        <v>733</v>
      </c>
    </row>
    <row r="56" spans="1:8" ht="30" x14ac:dyDescent="0.25">
      <c r="B56" s="86"/>
      <c r="C56" s="89"/>
      <c r="D56" s="10">
        <v>2012</v>
      </c>
      <c r="E56" s="7" t="s">
        <v>632</v>
      </c>
      <c r="F56" s="8">
        <v>89680</v>
      </c>
      <c r="G56" s="9"/>
      <c r="H56" s="4"/>
    </row>
    <row r="57" spans="1:8" ht="26.25" customHeight="1" x14ac:dyDescent="0.25">
      <c r="B57" s="87"/>
      <c r="C57" s="90"/>
      <c r="D57" s="10">
        <v>2005</v>
      </c>
      <c r="E57" s="7" t="s">
        <v>828</v>
      </c>
      <c r="F57" s="8">
        <v>18900</v>
      </c>
      <c r="G57" s="9"/>
      <c r="H57" s="4"/>
    </row>
    <row r="58" spans="1:8" ht="30" x14ac:dyDescent="0.25">
      <c r="A58" s="6">
        <v>24</v>
      </c>
      <c r="B58" s="1" t="s">
        <v>0</v>
      </c>
      <c r="C58" s="2" t="s">
        <v>19</v>
      </c>
      <c r="D58" s="10">
        <v>2011</v>
      </c>
      <c r="E58" s="7" t="s">
        <v>579</v>
      </c>
      <c r="F58" s="8"/>
      <c r="G58" s="9"/>
      <c r="H58" s="4" t="s">
        <v>755</v>
      </c>
    </row>
    <row r="59" spans="1:8" ht="30" x14ac:dyDescent="0.25">
      <c r="A59" s="6">
        <v>25</v>
      </c>
      <c r="B59" s="85" t="s">
        <v>0</v>
      </c>
      <c r="C59" s="88" t="s">
        <v>20</v>
      </c>
      <c r="D59" s="10">
        <v>2019</v>
      </c>
      <c r="E59" s="7" t="s">
        <v>591</v>
      </c>
      <c r="F59" s="8">
        <v>95000</v>
      </c>
      <c r="G59" s="9"/>
      <c r="H59" s="4"/>
    </row>
    <row r="60" spans="1:8" ht="51" customHeight="1" x14ac:dyDescent="0.25">
      <c r="A60" s="6">
        <v>26</v>
      </c>
      <c r="B60" s="87"/>
      <c r="C60" s="90"/>
      <c r="D60" s="10">
        <v>2016</v>
      </c>
      <c r="E60" s="7" t="s">
        <v>579</v>
      </c>
      <c r="F60" s="8">
        <v>3736685.79</v>
      </c>
      <c r="G60" s="9"/>
      <c r="H60" s="4" t="s">
        <v>672</v>
      </c>
    </row>
    <row r="61" spans="1:8" ht="29.25" customHeight="1" x14ac:dyDescent="0.25">
      <c r="A61" s="6">
        <v>27</v>
      </c>
      <c r="B61" s="85" t="s">
        <v>0</v>
      </c>
      <c r="C61" s="88" t="s">
        <v>21</v>
      </c>
      <c r="D61" s="10">
        <v>2019</v>
      </c>
      <c r="E61" s="7" t="s">
        <v>579</v>
      </c>
      <c r="F61" s="8">
        <v>4460000</v>
      </c>
      <c r="G61" s="9">
        <v>3.55</v>
      </c>
      <c r="H61" s="4" t="s">
        <v>615</v>
      </c>
    </row>
    <row r="62" spans="1:8" ht="24.75" customHeight="1" x14ac:dyDescent="0.25">
      <c r="B62" s="86"/>
      <c r="C62" s="89"/>
      <c r="D62" s="10">
        <v>2009</v>
      </c>
      <c r="E62" s="7" t="s">
        <v>666</v>
      </c>
      <c r="F62" s="8">
        <v>24000</v>
      </c>
      <c r="G62" s="9"/>
      <c r="H62" s="4"/>
    </row>
    <row r="63" spans="1:8" ht="24.75" customHeight="1" x14ac:dyDescent="0.25">
      <c r="B63" s="87"/>
      <c r="C63" s="90"/>
      <c r="D63" s="10">
        <v>2006</v>
      </c>
      <c r="E63" s="7" t="s">
        <v>681</v>
      </c>
      <c r="F63" s="8">
        <v>150000</v>
      </c>
      <c r="G63" s="9"/>
      <c r="H63" s="4"/>
    </row>
    <row r="64" spans="1:8" ht="30" x14ac:dyDescent="0.25">
      <c r="A64" s="6">
        <v>28</v>
      </c>
      <c r="B64" s="85" t="s">
        <v>0</v>
      </c>
      <c r="C64" s="88" t="s">
        <v>22</v>
      </c>
      <c r="D64" s="10">
        <v>2017</v>
      </c>
      <c r="E64" s="7" t="s">
        <v>579</v>
      </c>
      <c r="F64" s="8">
        <v>4296300</v>
      </c>
      <c r="G64" s="9">
        <v>6</v>
      </c>
      <c r="H64" s="4" t="s">
        <v>656</v>
      </c>
    </row>
    <row r="65" spans="1:8" ht="30" x14ac:dyDescent="0.25">
      <c r="B65" s="86"/>
      <c r="C65" s="89"/>
      <c r="D65" s="10">
        <v>2012</v>
      </c>
      <c r="E65" s="7" t="s">
        <v>666</v>
      </c>
      <c r="F65" s="8">
        <v>234820</v>
      </c>
      <c r="G65" s="9"/>
      <c r="H65" s="4" t="s">
        <v>778</v>
      </c>
    </row>
    <row r="66" spans="1:8" ht="30" x14ac:dyDescent="0.25">
      <c r="B66" s="86"/>
      <c r="C66" s="89"/>
      <c r="D66" s="10">
        <v>2010</v>
      </c>
      <c r="E66" s="7" t="s">
        <v>666</v>
      </c>
      <c r="F66" s="8">
        <v>62540</v>
      </c>
      <c r="G66" s="9"/>
      <c r="H66" s="4" t="s">
        <v>839</v>
      </c>
    </row>
    <row r="67" spans="1:8" ht="30" x14ac:dyDescent="0.25">
      <c r="B67" s="86"/>
      <c r="C67" s="89"/>
      <c r="D67" s="10">
        <v>2009</v>
      </c>
      <c r="E67" s="7" t="s">
        <v>666</v>
      </c>
      <c r="F67" s="8">
        <v>123250</v>
      </c>
      <c r="G67" s="9"/>
      <c r="H67" s="4"/>
    </row>
    <row r="68" spans="1:8" ht="24" customHeight="1" x14ac:dyDescent="0.25">
      <c r="B68" s="87"/>
      <c r="C68" s="90"/>
      <c r="D68" s="10">
        <v>2006</v>
      </c>
      <c r="E68" s="7" t="s">
        <v>681</v>
      </c>
      <c r="F68" s="8">
        <v>100000</v>
      </c>
      <c r="G68" s="9"/>
      <c r="H68" s="4"/>
    </row>
    <row r="69" spans="1:8" ht="30" x14ac:dyDescent="0.25">
      <c r="A69" s="6">
        <v>29</v>
      </c>
      <c r="B69" s="85" t="s">
        <v>0</v>
      </c>
      <c r="C69" s="88" t="s">
        <v>23</v>
      </c>
      <c r="D69" s="10">
        <v>2014</v>
      </c>
      <c r="E69" s="7" t="s">
        <v>579</v>
      </c>
      <c r="F69" s="8">
        <v>1858982.87</v>
      </c>
      <c r="G69" s="9">
        <v>11</v>
      </c>
      <c r="H69" s="4" t="s">
        <v>704</v>
      </c>
    </row>
    <row r="70" spans="1:8" ht="22.5" customHeight="1" x14ac:dyDescent="0.25">
      <c r="B70" s="86"/>
      <c r="C70" s="89"/>
      <c r="D70" s="10">
        <v>2012</v>
      </c>
      <c r="E70" s="7" t="s">
        <v>579</v>
      </c>
      <c r="F70" s="8">
        <v>1769447.76</v>
      </c>
      <c r="G70" s="9">
        <v>8.8000000000000007</v>
      </c>
      <c r="H70" s="4"/>
    </row>
    <row r="71" spans="1:8" ht="28.5" customHeight="1" x14ac:dyDescent="0.25">
      <c r="B71" s="86"/>
      <c r="C71" s="89"/>
      <c r="D71" s="10">
        <v>2009</v>
      </c>
      <c r="E71" s="7" t="s">
        <v>666</v>
      </c>
      <c r="F71" s="8">
        <v>45000</v>
      </c>
      <c r="G71" s="9"/>
      <c r="H71" s="4"/>
    </row>
    <row r="72" spans="1:8" ht="28.5" customHeight="1" x14ac:dyDescent="0.25">
      <c r="B72" s="87"/>
      <c r="C72" s="90"/>
      <c r="D72" s="10">
        <v>2007</v>
      </c>
      <c r="E72" s="7" t="s">
        <v>820</v>
      </c>
      <c r="F72" s="8">
        <v>40000</v>
      </c>
      <c r="G72" s="9"/>
      <c r="H72" s="4"/>
    </row>
    <row r="73" spans="1:8" ht="51" customHeight="1" x14ac:dyDescent="0.25">
      <c r="A73" s="6">
        <v>30</v>
      </c>
      <c r="B73" s="85" t="s">
        <v>0</v>
      </c>
      <c r="C73" s="88" t="s">
        <v>24</v>
      </c>
      <c r="D73" s="10">
        <v>2016</v>
      </c>
      <c r="E73" s="7" t="s">
        <v>579</v>
      </c>
      <c r="F73" s="8">
        <v>3736685.79</v>
      </c>
      <c r="G73" s="9"/>
      <c r="H73" s="4" t="s">
        <v>672</v>
      </c>
    </row>
    <row r="74" spans="1:8" ht="51" customHeight="1" x14ac:dyDescent="0.25">
      <c r="B74" s="87"/>
      <c r="C74" s="90"/>
      <c r="D74" s="10">
        <v>2010</v>
      </c>
      <c r="E74" s="7" t="s">
        <v>820</v>
      </c>
      <c r="F74" s="8">
        <v>61065</v>
      </c>
      <c r="G74" s="9"/>
      <c r="H74" s="4"/>
    </row>
    <row r="75" spans="1:8" ht="30" x14ac:dyDescent="0.25">
      <c r="A75" s="6">
        <v>31</v>
      </c>
      <c r="B75" s="85" t="s">
        <v>0</v>
      </c>
      <c r="C75" s="88" t="s">
        <v>25</v>
      </c>
      <c r="D75" s="10">
        <v>2017</v>
      </c>
      <c r="E75" s="7" t="s">
        <v>579</v>
      </c>
      <c r="F75" s="8">
        <v>4296300</v>
      </c>
      <c r="G75" s="9"/>
      <c r="H75" s="4" t="s">
        <v>656</v>
      </c>
    </row>
    <row r="76" spans="1:8" ht="25.5" customHeight="1" x14ac:dyDescent="0.25">
      <c r="B76" s="87"/>
      <c r="C76" s="90"/>
      <c r="D76" s="10">
        <v>2007</v>
      </c>
      <c r="E76" s="7" t="s">
        <v>820</v>
      </c>
      <c r="F76" s="8">
        <v>50000</v>
      </c>
      <c r="G76" s="9"/>
      <c r="H76" s="4"/>
    </row>
    <row r="77" spans="1:8" ht="60" x14ac:dyDescent="0.25">
      <c r="A77" s="6">
        <v>32</v>
      </c>
      <c r="B77" s="85" t="s">
        <v>0</v>
      </c>
      <c r="C77" s="88" t="s">
        <v>27</v>
      </c>
      <c r="D77" s="12">
        <v>2018</v>
      </c>
      <c r="E77" s="11" t="s">
        <v>579</v>
      </c>
      <c r="F77" s="13">
        <v>5800000</v>
      </c>
      <c r="G77" s="14">
        <v>0.25</v>
      </c>
      <c r="H77" s="4" t="s">
        <v>644</v>
      </c>
    </row>
    <row r="78" spans="1:8" ht="25.5" customHeight="1" x14ac:dyDescent="0.25">
      <c r="B78" s="87"/>
      <c r="C78" s="90"/>
      <c r="D78" s="12">
        <v>2011</v>
      </c>
      <c r="E78" s="11" t="s">
        <v>763</v>
      </c>
      <c r="F78" s="13">
        <v>71360</v>
      </c>
      <c r="G78" s="14"/>
      <c r="H78" s="4"/>
    </row>
    <row r="79" spans="1:8" ht="30" x14ac:dyDescent="0.25">
      <c r="A79" s="6">
        <v>33</v>
      </c>
      <c r="B79" s="85" t="s">
        <v>0</v>
      </c>
      <c r="C79" s="88" t="s">
        <v>28</v>
      </c>
      <c r="D79" s="12">
        <v>2018</v>
      </c>
      <c r="E79" s="7" t="s">
        <v>632</v>
      </c>
      <c r="F79" s="13">
        <v>221840</v>
      </c>
      <c r="G79" s="9"/>
      <c r="H79" s="4" t="s">
        <v>781</v>
      </c>
    </row>
    <row r="80" spans="1:8" ht="31.5" customHeight="1" x14ac:dyDescent="0.25">
      <c r="A80" s="6">
        <v>34</v>
      </c>
      <c r="B80" s="86"/>
      <c r="C80" s="89"/>
      <c r="D80" s="12">
        <v>2018</v>
      </c>
      <c r="E80" s="7" t="s">
        <v>579</v>
      </c>
      <c r="F80" s="13"/>
      <c r="G80" s="9">
        <v>0.15</v>
      </c>
      <c r="H80" s="4" t="s">
        <v>645</v>
      </c>
    </row>
    <row r="81" spans="1:8" ht="31.5" customHeight="1" x14ac:dyDescent="0.25">
      <c r="B81" s="86"/>
      <c r="C81" s="89"/>
      <c r="D81" s="10">
        <v>2013</v>
      </c>
      <c r="E81" s="7" t="s">
        <v>579</v>
      </c>
      <c r="F81" s="8">
        <v>3383332.83</v>
      </c>
      <c r="G81" s="9"/>
      <c r="H81" s="4" t="s">
        <v>732</v>
      </c>
    </row>
    <row r="82" spans="1:8" ht="31.5" customHeight="1" x14ac:dyDescent="0.25">
      <c r="B82" s="87"/>
      <c r="C82" s="90"/>
      <c r="D82" s="10">
        <v>2007</v>
      </c>
      <c r="E82" s="7" t="s">
        <v>820</v>
      </c>
      <c r="F82" s="8">
        <v>35000</v>
      </c>
      <c r="G82" s="9"/>
      <c r="H82" s="4"/>
    </row>
    <row r="83" spans="1:8" ht="29.25" customHeight="1" x14ac:dyDescent="0.25">
      <c r="A83" s="6">
        <v>35</v>
      </c>
      <c r="B83" s="1" t="s">
        <v>0</v>
      </c>
      <c r="C83" s="2" t="s">
        <v>29</v>
      </c>
      <c r="D83" s="12">
        <v>2012</v>
      </c>
      <c r="E83" s="7" t="s">
        <v>632</v>
      </c>
      <c r="F83" s="13">
        <v>119180</v>
      </c>
      <c r="G83" s="9"/>
      <c r="H83" s="4" t="s">
        <v>782</v>
      </c>
    </row>
    <row r="84" spans="1:8" ht="30" x14ac:dyDescent="0.25">
      <c r="A84" s="6">
        <v>36</v>
      </c>
      <c r="B84" s="85" t="s">
        <v>0</v>
      </c>
      <c r="C84" s="88" t="s">
        <v>30</v>
      </c>
      <c r="D84" s="12">
        <v>2018</v>
      </c>
      <c r="E84" s="7" t="s">
        <v>632</v>
      </c>
      <c r="F84" s="13">
        <v>221840</v>
      </c>
      <c r="G84" s="9"/>
      <c r="H84" s="4" t="s">
        <v>783</v>
      </c>
    </row>
    <row r="85" spans="1:8" ht="30" x14ac:dyDescent="0.25">
      <c r="B85" s="87"/>
      <c r="C85" s="90"/>
      <c r="D85" s="10">
        <v>2012</v>
      </c>
      <c r="E85" s="7" t="s">
        <v>579</v>
      </c>
      <c r="F85" s="8">
        <v>1769447.76</v>
      </c>
      <c r="G85" s="9"/>
      <c r="H85" s="4" t="s">
        <v>744</v>
      </c>
    </row>
    <row r="86" spans="1:8" ht="35.25" customHeight="1" x14ac:dyDescent="0.25">
      <c r="A86" s="6">
        <v>37</v>
      </c>
      <c r="B86" s="85" t="s">
        <v>0</v>
      </c>
      <c r="C86" s="88" t="s">
        <v>31</v>
      </c>
      <c r="D86" s="10">
        <v>2013</v>
      </c>
      <c r="E86" s="7" t="s">
        <v>579</v>
      </c>
      <c r="F86" s="8">
        <v>3383332.83</v>
      </c>
      <c r="G86" s="9">
        <v>9.6999999999999993</v>
      </c>
      <c r="H86" s="4" t="s">
        <v>732</v>
      </c>
    </row>
    <row r="87" spans="1:8" ht="35.25" customHeight="1" x14ac:dyDescent="0.25">
      <c r="B87" s="87"/>
      <c r="C87" s="90"/>
      <c r="D87" s="10">
        <v>2007</v>
      </c>
      <c r="E87" s="7" t="s">
        <v>820</v>
      </c>
      <c r="F87" s="8">
        <v>42000</v>
      </c>
      <c r="G87" s="9"/>
      <c r="H87" s="4"/>
    </row>
    <row r="88" spans="1:8" ht="30" x14ac:dyDescent="0.25">
      <c r="A88" s="6">
        <v>38</v>
      </c>
      <c r="B88" s="85" t="s">
        <v>0</v>
      </c>
      <c r="C88" s="88" t="s">
        <v>32</v>
      </c>
      <c r="D88" s="10">
        <v>2017</v>
      </c>
      <c r="E88" s="7" t="s">
        <v>579</v>
      </c>
      <c r="F88" s="8">
        <v>749500</v>
      </c>
      <c r="G88" s="9">
        <v>3.8</v>
      </c>
      <c r="H88" s="4" t="s">
        <v>657</v>
      </c>
    </row>
    <row r="89" spans="1:8" ht="30" customHeight="1" x14ac:dyDescent="0.25">
      <c r="B89" s="86"/>
      <c r="C89" s="89"/>
      <c r="D89" s="10">
        <v>2015</v>
      </c>
      <c r="E89" s="7" t="s">
        <v>632</v>
      </c>
      <c r="F89" s="8">
        <v>54111.14</v>
      </c>
      <c r="G89" s="9"/>
      <c r="H89" s="4"/>
    </row>
    <row r="90" spans="1:8" ht="30" customHeight="1" x14ac:dyDescent="0.25">
      <c r="B90" s="86"/>
      <c r="C90" s="89"/>
      <c r="D90" s="10">
        <v>2007</v>
      </c>
      <c r="E90" s="7" t="s">
        <v>820</v>
      </c>
      <c r="F90" s="8">
        <v>128000</v>
      </c>
      <c r="G90" s="9"/>
      <c r="H90" s="4"/>
    </row>
    <row r="91" spans="1:8" ht="30" customHeight="1" x14ac:dyDescent="0.25">
      <c r="B91" s="87"/>
      <c r="C91" s="90"/>
      <c r="D91" s="10">
        <v>2007</v>
      </c>
      <c r="E91" s="7" t="s">
        <v>820</v>
      </c>
      <c r="F91" s="8">
        <v>60000</v>
      </c>
      <c r="G91" s="9"/>
      <c r="H91" s="4"/>
    </row>
    <row r="92" spans="1:8" ht="60" x14ac:dyDescent="0.25">
      <c r="A92" s="6">
        <v>39</v>
      </c>
      <c r="B92" s="85" t="s">
        <v>0</v>
      </c>
      <c r="C92" s="88" t="s">
        <v>34</v>
      </c>
      <c r="D92" s="10">
        <v>2015</v>
      </c>
      <c r="E92" s="7" t="s">
        <v>579</v>
      </c>
      <c r="F92" s="8">
        <v>5090000</v>
      </c>
      <c r="G92" s="9">
        <v>15.2</v>
      </c>
      <c r="H92" s="4" t="s">
        <v>693</v>
      </c>
    </row>
    <row r="93" spans="1:8" ht="30" x14ac:dyDescent="0.25">
      <c r="B93" s="86"/>
      <c r="C93" s="89"/>
      <c r="D93" s="10">
        <v>2010</v>
      </c>
      <c r="E93" s="7" t="s">
        <v>632</v>
      </c>
      <c r="F93" s="8">
        <v>23600</v>
      </c>
      <c r="G93" s="9"/>
      <c r="H93" s="4" t="s">
        <v>938</v>
      </c>
    </row>
    <row r="94" spans="1:8" ht="28.5" customHeight="1" x14ac:dyDescent="0.25">
      <c r="B94" s="86"/>
      <c r="C94" s="89"/>
      <c r="D94" s="10">
        <v>2007</v>
      </c>
      <c r="E94" s="7" t="s">
        <v>820</v>
      </c>
      <c r="F94" s="8">
        <v>56000</v>
      </c>
      <c r="G94" s="9"/>
      <c r="H94" s="4" t="s">
        <v>938</v>
      </c>
    </row>
    <row r="95" spans="1:8" ht="28.5" customHeight="1" x14ac:dyDescent="0.25">
      <c r="B95" s="87"/>
      <c r="C95" s="90"/>
      <c r="D95" s="10">
        <v>2005</v>
      </c>
      <c r="E95" s="7" t="s">
        <v>820</v>
      </c>
      <c r="F95" s="8">
        <v>29000</v>
      </c>
      <c r="G95" s="9"/>
      <c r="H95" s="4"/>
    </row>
    <row r="96" spans="1:8" ht="60" x14ac:dyDescent="0.25">
      <c r="A96" s="6">
        <v>40</v>
      </c>
      <c r="B96" s="85" t="s">
        <v>0</v>
      </c>
      <c r="C96" s="88" t="s">
        <v>35</v>
      </c>
      <c r="D96" s="12">
        <v>2018</v>
      </c>
      <c r="E96" s="11" t="s">
        <v>579</v>
      </c>
      <c r="F96" s="13">
        <v>5800000</v>
      </c>
      <c r="G96" s="14">
        <v>3.4</v>
      </c>
      <c r="H96" s="4" t="s">
        <v>644</v>
      </c>
    </row>
    <row r="97" spans="1:8" ht="30" x14ac:dyDescent="0.25">
      <c r="B97" s="86"/>
      <c r="C97" s="89"/>
      <c r="D97" s="12">
        <v>2014</v>
      </c>
      <c r="E97" s="7" t="s">
        <v>632</v>
      </c>
      <c r="F97" s="13">
        <v>14000</v>
      </c>
      <c r="G97" s="14"/>
      <c r="H97" s="4"/>
    </row>
    <row r="98" spans="1:8" ht="30" x14ac:dyDescent="0.25">
      <c r="B98" s="86"/>
      <c r="C98" s="89"/>
      <c r="D98" s="12">
        <v>2012</v>
      </c>
      <c r="E98" s="7" t="s">
        <v>632</v>
      </c>
      <c r="F98" s="13">
        <v>90000</v>
      </c>
      <c r="G98" s="14"/>
      <c r="H98" s="4"/>
    </row>
    <row r="99" spans="1:8" ht="32.25" customHeight="1" x14ac:dyDescent="0.25">
      <c r="B99" s="86"/>
      <c r="C99" s="89"/>
      <c r="D99" s="12">
        <v>2009</v>
      </c>
      <c r="E99" s="7" t="s">
        <v>632</v>
      </c>
      <c r="F99" s="13">
        <v>32000</v>
      </c>
      <c r="G99" s="14"/>
      <c r="H99" s="4"/>
    </row>
    <row r="100" spans="1:8" ht="32.25" customHeight="1" x14ac:dyDescent="0.25">
      <c r="B100" s="86"/>
      <c r="C100" s="89"/>
      <c r="D100" s="12">
        <v>2005</v>
      </c>
      <c r="E100" s="7" t="s">
        <v>820</v>
      </c>
      <c r="F100" s="13">
        <v>38180</v>
      </c>
      <c r="G100" s="14"/>
      <c r="H100" s="4"/>
    </row>
    <row r="101" spans="1:8" ht="32.25" customHeight="1" x14ac:dyDescent="0.25">
      <c r="B101" s="87"/>
      <c r="C101" s="90"/>
      <c r="D101" s="12">
        <v>2005</v>
      </c>
      <c r="E101" s="7" t="s">
        <v>820</v>
      </c>
      <c r="F101" s="13">
        <v>47675</v>
      </c>
      <c r="G101" s="14"/>
      <c r="H101" s="4"/>
    </row>
    <row r="102" spans="1:8" ht="30" x14ac:dyDescent="0.25">
      <c r="A102" s="6">
        <v>41</v>
      </c>
      <c r="B102" s="1" t="s">
        <v>0</v>
      </c>
      <c r="C102" s="2" t="s">
        <v>36</v>
      </c>
      <c r="D102" s="10">
        <v>2017</v>
      </c>
      <c r="E102" s="7" t="s">
        <v>591</v>
      </c>
      <c r="F102" s="8">
        <v>110000</v>
      </c>
      <c r="G102" s="9"/>
      <c r="H102" s="4"/>
    </row>
    <row r="103" spans="1:8" ht="30" x14ac:dyDescent="0.25">
      <c r="A103" s="6">
        <v>42</v>
      </c>
      <c r="B103" s="85" t="s">
        <v>0</v>
      </c>
      <c r="C103" s="88" t="s">
        <v>37</v>
      </c>
      <c r="D103" s="10">
        <v>2018</v>
      </c>
      <c r="E103" s="7" t="s">
        <v>591</v>
      </c>
      <c r="F103" s="8">
        <v>221840</v>
      </c>
      <c r="G103" s="9"/>
      <c r="H103" s="4" t="s">
        <v>783</v>
      </c>
    </row>
    <row r="104" spans="1:8" ht="60" x14ac:dyDescent="0.25">
      <c r="B104" s="86"/>
      <c r="C104" s="89"/>
      <c r="D104" s="10">
        <v>2015</v>
      </c>
      <c r="E104" s="7" t="s">
        <v>579</v>
      </c>
      <c r="F104" s="8">
        <v>5090000</v>
      </c>
      <c r="G104" s="9"/>
      <c r="H104" s="4" t="s">
        <v>693</v>
      </c>
    </row>
    <row r="105" spans="1:8" ht="30" x14ac:dyDescent="0.25">
      <c r="B105" s="87"/>
      <c r="C105" s="90"/>
      <c r="D105" s="10">
        <v>2014</v>
      </c>
      <c r="E105" s="7" t="s">
        <v>632</v>
      </c>
      <c r="F105" s="8">
        <v>40000</v>
      </c>
      <c r="G105" s="9"/>
      <c r="H105" s="4"/>
    </row>
    <row r="106" spans="1:8" ht="30" x14ac:dyDescent="0.25">
      <c r="A106" s="6">
        <v>43</v>
      </c>
      <c r="B106" s="85" t="s">
        <v>0</v>
      </c>
      <c r="C106" s="88" t="s">
        <v>38</v>
      </c>
      <c r="D106" s="10">
        <v>2019</v>
      </c>
      <c r="E106" s="7" t="s">
        <v>591</v>
      </c>
      <c r="F106" s="8">
        <v>60000</v>
      </c>
      <c r="G106" s="9"/>
      <c r="H106" s="4" t="s">
        <v>604</v>
      </c>
    </row>
    <row r="107" spans="1:8" ht="22.5" customHeight="1" x14ac:dyDescent="0.25">
      <c r="B107" s="86"/>
      <c r="C107" s="89"/>
      <c r="D107" s="10">
        <v>2007</v>
      </c>
      <c r="E107" s="7" t="s">
        <v>820</v>
      </c>
      <c r="F107" s="8">
        <v>33000</v>
      </c>
      <c r="G107" s="9"/>
      <c r="H107" s="4" t="s">
        <v>604</v>
      </c>
    </row>
    <row r="108" spans="1:8" ht="24" customHeight="1" x14ac:dyDescent="0.25">
      <c r="B108" s="86"/>
      <c r="C108" s="89"/>
      <c r="D108" s="10">
        <v>2007</v>
      </c>
      <c r="E108" s="7" t="s">
        <v>820</v>
      </c>
      <c r="F108" s="8">
        <v>38000</v>
      </c>
      <c r="G108" s="9"/>
      <c r="H108" s="4" t="s">
        <v>939</v>
      </c>
    </row>
    <row r="109" spans="1:8" ht="23.25" customHeight="1" x14ac:dyDescent="0.25">
      <c r="B109" s="87"/>
      <c r="C109" s="90"/>
      <c r="D109" s="10">
        <v>2005</v>
      </c>
      <c r="E109" s="7" t="s">
        <v>820</v>
      </c>
      <c r="F109" s="8">
        <v>60000</v>
      </c>
      <c r="G109" s="9"/>
      <c r="H109" s="4"/>
    </row>
    <row r="110" spans="1:8" ht="30" x14ac:dyDescent="0.25">
      <c r="A110" s="6">
        <v>44</v>
      </c>
      <c r="B110" s="1" t="s">
        <v>0</v>
      </c>
      <c r="C110" s="2" t="s">
        <v>39</v>
      </c>
      <c r="D110" s="10">
        <v>2008</v>
      </c>
      <c r="E110" s="7" t="s">
        <v>591</v>
      </c>
      <c r="F110" s="8">
        <v>40000</v>
      </c>
      <c r="G110" s="9"/>
      <c r="H110" s="4"/>
    </row>
    <row r="111" spans="1:8" ht="30" x14ac:dyDescent="0.25">
      <c r="A111" s="6">
        <v>45</v>
      </c>
      <c r="B111" s="85" t="s">
        <v>0</v>
      </c>
      <c r="C111" s="88" t="s">
        <v>576</v>
      </c>
      <c r="D111" s="10">
        <v>2020</v>
      </c>
      <c r="E111" s="7" t="s">
        <v>591</v>
      </c>
      <c r="F111" s="8">
        <v>90000</v>
      </c>
      <c r="G111" s="9"/>
      <c r="H111" s="4"/>
    </row>
    <row r="112" spans="1:8" ht="33.75" customHeight="1" x14ac:dyDescent="0.25">
      <c r="B112" s="86"/>
      <c r="C112" s="89"/>
      <c r="D112" s="10">
        <v>2014</v>
      </c>
      <c r="E112" s="7" t="s">
        <v>579</v>
      </c>
      <c r="F112" s="8">
        <v>777855.53</v>
      </c>
      <c r="G112" s="9">
        <v>3.5</v>
      </c>
      <c r="H112" s="4" t="s">
        <v>703</v>
      </c>
    </row>
    <row r="113" spans="1:8" ht="33.75" customHeight="1" x14ac:dyDescent="0.25">
      <c r="B113" s="87"/>
      <c r="C113" s="90"/>
      <c r="D113" s="10">
        <v>2006</v>
      </c>
      <c r="E113" s="7" t="s">
        <v>820</v>
      </c>
      <c r="F113" s="8">
        <v>70010</v>
      </c>
      <c r="G113" s="9"/>
      <c r="H113" s="4"/>
    </row>
    <row r="114" spans="1:8" ht="60" x14ac:dyDescent="0.25">
      <c r="A114" s="6">
        <v>46</v>
      </c>
      <c r="B114" s="1" t="s">
        <v>0</v>
      </c>
      <c r="C114" s="2" t="s">
        <v>40</v>
      </c>
      <c r="D114" s="12">
        <v>2018</v>
      </c>
      <c r="E114" s="11" t="s">
        <v>579</v>
      </c>
      <c r="F114" s="13">
        <v>5800000</v>
      </c>
      <c r="G114" s="14"/>
      <c r="H114" s="4" t="s">
        <v>644</v>
      </c>
    </row>
    <row r="115" spans="1:8" ht="60" x14ac:dyDescent="0.25">
      <c r="A115" s="6">
        <v>47</v>
      </c>
      <c r="B115" s="1" t="s">
        <v>0</v>
      </c>
      <c r="C115" s="2" t="s">
        <v>41</v>
      </c>
      <c r="D115" s="12">
        <v>2018</v>
      </c>
      <c r="E115" s="11" t="s">
        <v>579</v>
      </c>
      <c r="F115" s="13">
        <v>5800000</v>
      </c>
      <c r="G115" s="14">
        <v>1.2</v>
      </c>
      <c r="H115" s="4" t="s">
        <v>644</v>
      </c>
    </row>
    <row r="116" spans="1:8" ht="30" x14ac:dyDescent="0.25">
      <c r="A116" s="6">
        <v>48</v>
      </c>
      <c r="B116" s="85" t="s">
        <v>0</v>
      </c>
      <c r="C116" s="88" t="s">
        <v>42</v>
      </c>
      <c r="D116" s="10">
        <v>2019</v>
      </c>
      <c r="E116" s="7" t="s">
        <v>579</v>
      </c>
      <c r="F116" s="8">
        <v>2500000</v>
      </c>
      <c r="G116" s="9">
        <v>6.8</v>
      </c>
      <c r="H116" s="4" t="s">
        <v>616</v>
      </c>
    </row>
    <row r="117" spans="1:8" ht="45.75" customHeight="1" x14ac:dyDescent="0.25">
      <c r="B117" s="87"/>
      <c r="C117" s="90"/>
      <c r="D117" s="10">
        <v>2011</v>
      </c>
      <c r="E117" s="7" t="s">
        <v>579</v>
      </c>
      <c r="F117" s="8"/>
      <c r="G117" s="9"/>
      <c r="H117" s="4" t="s">
        <v>755</v>
      </c>
    </row>
    <row r="118" spans="1:8" ht="24.75" customHeight="1" x14ac:dyDescent="0.25">
      <c r="A118" s="6">
        <v>49</v>
      </c>
      <c r="B118" s="1" t="s">
        <v>0</v>
      </c>
      <c r="C118" s="2" t="s">
        <v>43</v>
      </c>
      <c r="D118" s="10"/>
      <c r="E118" s="7" t="s">
        <v>579</v>
      </c>
      <c r="F118" s="8"/>
      <c r="G118" s="9"/>
      <c r="H118" s="4"/>
    </row>
    <row r="119" spans="1:8" ht="30" x14ac:dyDescent="0.25">
      <c r="A119" s="6">
        <v>50</v>
      </c>
      <c r="B119" s="85" t="s">
        <v>0</v>
      </c>
      <c r="C119" s="88" t="s">
        <v>44</v>
      </c>
      <c r="D119" s="10">
        <v>2020</v>
      </c>
      <c r="E119" s="7" t="s">
        <v>591</v>
      </c>
      <c r="F119" s="8">
        <v>100000</v>
      </c>
      <c r="G119" s="9"/>
      <c r="H119" s="4"/>
    </row>
    <row r="120" spans="1:8" ht="45.75" customHeight="1" x14ac:dyDescent="0.25">
      <c r="A120" s="6">
        <v>51</v>
      </c>
      <c r="B120" s="86"/>
      <c r="C120" s="89"/>
      <c r="D120" s="10">
        <v>2016</v>
      </c>
      <c r="E120" s="7" t="s">
        <v>579</v>
      </c>
      <c r="F120" s="8">
        <v>3736685.79</v>
      </c>
      <c r="G120" s="9">
        <v>8.4</v>
      </c>
      <c r="H120" s="4" t="s">
        <v>672</v>
      </c>
    </row>
    <row r="121" spans="1:8" ht="45.75" customHeight="1" x14ac:dyDescent="0.25">
      <c r="B121" s="86"/>
      <c r="C121" s="89"/>
      <c r="D121" s="10">
        <v>2012</v>
      </c>
      <c r="E121" s="7" t="s">
        <v>579</v>
      </c>
      <c r="F121" s="8" t="s">
        <v>745</v>
      </c>
      <c r="G121" s="9">
        <v>13.6</v>
      </c>
      <c r="H121" s="4" t="s">
        <v>746</v>
      </c>
    </row>
    <row r="122" spans="1:8" ht="45.75" customHeight="1" x14ac:dyDescent="0.25">
      <c r="B122" s="87"/>
      <c r="C122" s="90"/>
      <c r="D122" s="10">
        <v>2009</v>
      </c>
      <c r="E122" s="7" t="s">
        <v>632</v>
      </c>
      <c r="F122" s="8">
        <v>109000</v>
      </c>
      <c r="G122" s="9"/>
      <c r="H122" s="4"/>
    </row>
    <row r="123" spans="1:8" ht="30" x14ac:dyDescent="0.25">
      <c r="A123" s="6">
        <v>52</v>
      </c>
      <c r="B123" s="1" t="s">
        <v>0</v>
      </c>
      <c r="C123" s="2" t="s">
        <v>45</v>
      </c>
      <c r="D123" s="10">
        <v>2011</v>
      </c>
      <c r="E123" s="7" t="s">
        <v>579</v>
      </c>
      <c r="F123" s="8"/>
      <c r="G123" s="9">
        <v>5.75</v>
      </c>
      <c r="H123" s="4" t="s">
        <v>755</v>
      </c>
    </row>
    <row r="124" spans="1:8" ht="30" x14ac:dyDescent="0.25">
      <c r="A124" s="6">
        <v>53</v>
      </c>
      <c r="B124" s="85" t="s">
        <v>0</v>
      </c>
      <c r="C124" s="88" t="s">
        <v>46</v>
      </c>
      <c r="D124" s="10">
        <v>2011</v>
      </c>
      <c r="E124" s="7" t="s">
        <v>579</v>
      </c>
      <c r="F124" s="8"/>
      <c r="G124" s="9"/>
      <c r="H124" s="4" t="s">
        <v>755</v>
      </c>
    </row>
    <row r="125" spans="1:8" ht="30" x14ac:dyDescent="0.25">
      <c r="B125" s="86"/>
      <c r="C125" s="89"/>
      <c r="D125" s="10">
        <v>2010</v>
      </c>
      <c r="E125" s="7" t="s">
        <v>632</v>
      </c>
      <c r="F125" s="8">
        <v>62260</v>
      </c>
      <c r="G125" s="9"/>
      <c r="H125" s="4"/>
    </row>
    <row r="126" spans="1:8" ht="26.25" customHeight="1" x14ac:dyDescent="0.25">
      <c r="B126" s="87"/>
      <c r="C126" s="90"/>
      <c r="D126" s="10">
        <v>2005</v>
      </c>
      <c r="E126" s="7" t="s">
        <v>820</v>
      </c>
      <c r="F126" s="8">
        <v>51318</v>
      </c>
      <c r="G126" s="9"/>
      <c r="H126" s="4"/>
    </row>
    <row r="127" spans="1:8" ht="24" customHeight="1" x14ac:dyDescent="0.25">
      <c r="A127" s="6">
        <v>54</v>
      </c>
      <c r="B127" s="85" t="s">
        <v>0</v>
      </c>
      <c r="C127" s="88" t="s">
        <v>47</v>
      </c>
      <c r="D127" s="12">
        <v>2018</v>
      </c>
      <c r="E127" s="11" t="s">
        <v>579</v>
      </c>
      <c r="F127" s="13">
        <v>5800000</v>
      </c>
      <c r="G127" s="14">
        <v>0.85</v>
      </c>
      <c r="H127" s="4" t="s">
        <v>644</v>
      </c>
    </row>
    <row r="128" spans="1:8" ht="24" customHeight="1" x14ac:dyDescent="0.25">
      <c r="B128" s="86"/>
      <c r="C128" s="89"/>
      <c r="D128" s="12">
        <v>2014</v>
      </c>
      <c r="E128" s="7" t="s">
        <v>632</v>
      </c>
      <c r="F128" s="13">
        <v>9000</v>
      </c>
      <c r="G128" s="14"/>
      <c r="H128" s="4"/>
    </row>
    <row r="129" spans="1:8" ht="24" customHeight="1" x14ac:dyDescent="0.25">
      <c r="B129" s="86"/>
      <c r="C129" s="89"/>
      <c r="D129" s="12">
        <v>2013</v>
      </c>
      <c r="E129" s="7" t="s">
        <v>579</v>
      </c>
      <c r="F129" s="13">
        <v>3427466.73</v>
      </c>
      <c r="G129" s="14">
        <v>12.2</v>
      </c>
      <c r="H129" s="4" t="s">
        <v>734</v>
      </c>
    </row>
    <row r="130" spans="1:8" ht="24" customHeight="1" x14ac:dyDescent="0.25">
      <c r="B130" s="87"/>
      <c r="C130" s="90"/>
      <c r="D130" s="12">
        <v>2012</v>
      </c>
      <c r="E130" s="7" t="s">
        <v>632</v>
      </c>
      <c r="F130" s="13">
        <v>119180</v>
      </c>
      <c r="G130" s="14"/>
      <c r="H130" s="4" t="s">
        <v>779</v>
      </c>
    </row>
    <row r="131" spans="1:8" ht="30" x14ac:dyDescent="0.25">
      <c r="A131" s="6">
        <v>55</v>
      </c>
      <c r="B131" s="85" t="s">
        <v>0</v>
      </c>
      <c r="C131" s="88" t="s">
        <v>48</v>
      </c>
      <c r="D131" s="10">
        <v>2020</v>
      </c>
      <c r="E131" s="7" t="s">
        <v>591</v>
      </c>
      <c r="F131" s="8">
        <v>90000</v>
      </c>
      <c r="G131" s="9"/>
      <c r="H131" s="4"/>
    </row>
    <row r="132" spans="1:8" ht="30" x14ac:dyDescent="0.25">
      <c r="A132" s="6">
        <v>56</v>
      </c>
      <c r="B132" s="86"/>
      <c r="C132" s="89"/>
      <c r="D132" s="10">
        <v>2019</v>
      </c>
      <c r="E132" s="7" t="s">
        <v>591</v>
      </c>
      <c r="F132" s="8">
        <v>32000</v>
      </c>
      <c r="G132" s="9"/>
      <c r="H132" s="4"/>
    </row>
    <row r="133" spans="1:8" ht="45" x14ac:dyDescent="0.25">
      <c r="A133" s="6">
        <v>57</v>
      </c>
      <c r="B133" s="86"/>
      <c r="C133" s="89"/>
      <c r="D133" s="10">
        <v>2016</v>
      </c>
      <c r="E133" s="7" t="s">
        <v>579</v>
      </c>
      <c r="F133" s="8">
        <v>3736685.79</v>
      </c>
      <c r="G133" s="9">
        <v>4.0999999999999996</v>
      </c>
      <c r="H133" s="4" t="s">
        <v>672</v>
      </c>
    </row>
    <row r="134" spans="1:8" ht="30" x14ac:dyDescent="0.25">
      <c r="B134" s="87"/>
      <c r="C134" s="90"/>
      <c r="D134" s="10">
        <v>2009</v>
      </c>
      <c r="E134" s="7" t="s">
        <v>632</v>
      </c>
      <c r="F134" s="8">
        <v>97000</v>
      </c>
      <c r="G134" s="9"/>
      <c r="H134" s="4"/>
    </row>
    <row r="135" spans="1:8" ht="36.75" customHeight="1" x14ac:dyDescent="0.25">
      <c r="B135" s="85" t="s">
        <v>0</v>
      </c>
      <c r="C135" s="88" t="s">
        <v>49</v>
      </c>
      <c r="D135" s="10">
        <v>2014</v>
      </c>
      <c r="E135" s="7" t="s">
        <v>632</v>
      </c>
      <c r="F135" s="8">
        <v>17000</v>
      </c>
      <c r="G135" s="9"/>
      <c r="H135" s="4"/>
    </row>
    <row r="136" spans="1:8" ht="36.75" customHeight="1" x14ac:dyDescent="0.25">
      <c r="B136" s="87"/>
      <c r="C136" s="90"/>
      <c r="D136" s="10">
        <v>2011</v>
      </c>
      <c r="E136" s="7" t="s">
        <v>632</v>
      </c>
      <c r="F136" s="8">
        <v>118560</v>
      </c>
      <c r="G136" s="9"/>
      <c r="H136" s="4"/>
    </row>
    <row r="137" spans="1:8" ht="30" x14ac:dyDescent="0.25">
      <c r="A137" s="6">
        <v>58</v>
      </c>
      <c r="B137" s="1" t="s">
        <v>0</v>
      </c>
      <c r="C137" s="2" t="s">
        <v>50</v>
      </c>
      <c r="D137" s="10">
        <v>2014</v>
      </c>
      <c r="E137" s="7" t="s">
        <v>579</v>
      </c>
      <c r="F137" s="8">
        <v>777855.53</v>
      </c>
      <c r="G137" s="9">
        <v>1.01</v>
      </c>
      <c r="H137" s="4" t="s">
        <v>703</v>
      </c>
    </row>
    <row r="138" spans="1:8" ht="22.5" customHeight="1" x14ac:dyDescent="0.25">
      <c r="A138" s="6">
        <v>59</v>
      </c>
      <c r="B138" s="85" t="s">
        <v>0</v>
      </c>
      <c r="C138" s="88" t="s">
        <v>51</v>
      </c>
      <c r="D138" s="10">
        <v>2014</v>
      </c>
      <c r="E138" s="7" t="s">
        <v>579</v>
      </c>
      <c r="F138" s="8">
        <v>1074007.1299999999</v>
      </c>
      <c r="G138" s="9">
        <v>2.2000000000000002</v>
      </c>
      <c r="H138" s="4" t="s">
        <v>702</v>
      </c>
    </row>
    <row r="139" spans="1:8" ht="30" x14ac:dyDescent="0.25">
      <c r="B139" s="87"/>
      <c r="C139" s="90"/>
      <c r="D139" s="10">
        <v>2014</v>
      </c>
      <c r="E139" s="7" t="s">
        <v>632</v>
      </c>
      <c r="F139" s="8">
        <v>40000</v>
      </c>
      <c r="G139" s="9"/>
      <c r="H139" s="4"/>
    </row>
    <row r="140" spans="1:8" ht="20.25" customHeight="1" x14ac:dyDescent="0.25">
      <c r="A140" s="6">
        <v>60</v>
      </c>
      <c r="B140" s="1" t="s">
        <v>0</v>
      </c>
      <c r="C140" s="2" t="s">
        <v>52</v>
      </c>
      <c r="D140" s="10"/>
      <c r="E140" s="7"/>
      <c r="F140" s="8"/>
      <c r="G140" s="9"/>
      <c r="H140" s="4"/>
    </row>
    <row r="141" spans="1:8" ht="30" x14ac:dyDescent="0.25">
      <c r="A141" s="6">
        <v>61</v>
      </c>
      <c r="B141" s="1" t="s">
        <v>0</v>
      </c>
      <c r="C141" s="2" t="s">
        <v>53</v>
      </c>
      <c r="D141" s="10">
        <v>2017</v>
      </c>
      <c r="E141" s="7" t="s">
        <v>579</v>
      </c>
      <c r="F141" s="8">
        <v>4296300</v>
      </c>
      <c r="G141" s="9"/>
      <c r="H141" s="4" t="s">
        <v>656</v>
      </c>
    </row>
    <row r="142" spans="1:8" ht="30" x14ac:dyDescent="0.25">
      <c r="A142" s="6">
        <v>62</v>
      </c>
      <c r="B142" s="1" t="s">
        <v>0</v>
      </c>
      <c r="C142" s="2" t="s">
        <v>54</v>
      </c>
      <c r="D142" s="10">
        <v>2014</v>
      </c>
      <c r="E142" s="7" t="s">
        <v>632</v>
      </c>
      <c r="F142" s="8">
        <v>50000</v>
      </c>
      <c r="G142" s="9"/>
      <c r="H142" s="4"/>
    </row>
    <row r="143" spans="1:8" ht="30" x14ac:dyDescent="0.25">
      <c r="A143" s="6">
        <v>63</v>
      </c>
      <c r="B143" s="85" t="s">
        <v>0</v>
      </c>
      <c r="C143" s="88" t="s">
        <v>55</v>
      </c>
      <c r="D143" s="10">
        <v>2019</v>
      </c>
      <c r="E143" s="7" t="s">
        <v>591</v>
      </c>
      <c r="F143" s="8">
        <v>38000</v>
      </c>
      <c r="G143" s="9"/>
      <c r="H143" s="4"/>
    </row>
    <row r="144" spans="1:8" ht="45" x14ac:dyDescent="0.25">
      <c r="A144" s="6">
        <v>64</v>
      </c>
      <c r="B144" s="86"/>
      <c r="C144" s="89"/>
      <c r="D144" s="10">
        <v>2016</v>
      </c>
      <c r="E144" s="7" t="s">
        <v>579</v>
      </c>
      <c r="F144" s="8">
        <v>3736685.79</v>
      </c>
      <c r="G144" s="9">
        <v>2.8</v>
      </c>
      <c r="H144" s="4" t="s">
        <v>672</v>
      </c>
    </row>
    <row r="145" spans="1:8" ht="29.25" customHeight="1" x14ac:dyDescent="0.25">
      <c r="B145" s="87"/>
      <c r="C145" s="90"/>
      <c r="D145" s="10">
        <v>2021</v>
      </c>
      <c r="E145" s="7" t="s">
        <v>632</v>
      </c>
      <c r="F145" s="8">
        <v>100000</v>
      </c>
      <c r="G145" s="9"/>
      <c r="H145" s="4"/>
    </row>
    <row r="146" spans="1:8" ht="30" x14ac:dyDescent="0.25">
      <c r="A146" s="6">
        <v>65</v>
      </c>
      <c r="B146" s="1" t="s">
        <v>0</v>
      </c>
      <c r="C146" s="2" t="s">
        <v>56</v>
      </c>
      <c r="D146" s="10">
        <v>2017</v>
      </c>
      <c r="E146" s="7" t="s">
        <v>579</v>
      </c>
      <c r="F146" s="8">
        <v>749500</v>
      </c>
      <c r="G146" s="9"/>
      <c r="H146" s="4" t="s">
        <v>657</v>
      </c>
    </row>
    <row r="147" spans="1:8" ht="30" x14ac:dyDescent="0.25">
      <c r="A147" s="6">
        <v>66</v>
      </c>
      <c r="B147" s="85" t="s">
        <v>0</v>
      </c>
      <c r="C147" s="88" t="s">
        <v>57</v>
      </c>
      <c r="D147" s="10">
        <v>2019</v>
      </c>
      <c r="E147" s="7" t="s">
        <v>591</v>
      </c>
      <c r="F147" s="8">
        <v>200000</v>
      </c>
      <c r="G147" s="9"/>
      <c r="H147" s="4"/>
    </row>
    <row r="148" spans="1:8" ht="30" x14ac:dyDescent="0.25">
      <c r="B148" s="86"/>
      <c r="C148" s="89"/>
      <c r="D148" s="10">
        <v>2010</v>
      </c>
      <c r="E148" s="7" t="s">
        <v>632</v>
      </c>
      <c r="F148" s="8">
        <v>76110</v>
      </c>
      <c r="G148" s="9"/>
      <c r="H148" s="4"/>
    </row>
    <row r="149" spans="1:8" ht="25.5" customHeight="1" x14ac:dyDescent="0.25">
      <c r="B149" s="87"/>
      <c r="C149" s="90"/>
      <c r="D149" s="10">
        <v>2008</v>
      </c>
      <c r="E149" s="7" t="s">
        <v>632</v>
      </c>
      <c r="F149" s="8">
        <v>53000</v>
      </c>
      <c r="G149" s="9"/>
      <c r="H149" s="4"/>
    </row>
    <row r="150" spans="1:8" ht="22.5" customHeight="1" x14ac:dyDescent="0.25">
      <c r="A150" s="6">
        <v>67</v>
      </c>
      <c r="B150" s="1" t="s">
        <v>0</v>
      </c>
      <c r="C150" s="2" t="s">
        <v>58</v>
      </c>
      <c r="D150" s="10">
        <v>2006</v>
      </c>
      <c r="E150" s="7" t="s">
        <v>820</v>
      </c>
      <c r="F150" s="8">
        <v>61070</v>
      </c>
      <c r="G150" s="9"/>
      <c r="H150" s="4"/>
    </row>
    <row r="151" spans="1:8" ht="30" x14ac:dyDescent="0.25">
      <c r="A151" s="6">
        <v>68</v>
      </c>
      <c r="B151" s="85" t="s">
        <v>0</v>
      </c>
      <c r="C151" s="88" t="s">
        <v>59</v>
      </c>
      <c r="D151" s="10">
        <v>2019</v>
      </c>
      <c r="E151" s="7" t="s">
        <v>579</v>
      </c>
      <c r="F151" s="8">
        <v>4460000</v>
      </c>
      <c r="G151" s="9">
        <v>5.4</v>
      </c>
      <c r="H151" s="4" t="s">
        <v>614</v>
      </c>
    </row>
    <row r="152" spans="1:8" ht="25.5" customHeight="1" x14ac:dyDescent="0.25">
      <c r="B152" s="87"/>
      <c r="C152" s="90"/>
      <c r="D152" s="10">
        <v>2006</v>
      </c>
      <c r="E152" s="7" t="s">
        <v>820</v>
      </c>
      <c r="F152" s="8">
        <v>150000</v>
      </c>
      <c r="G152" s="9"/>
      <c r="H152" s="4"/>
    </row>
    <row r="153" spans="1:8" ht="30" x14ac:dyDescent="0.25">
      <c r="A153" s="6">
        <v>69</v>
      </c>
      <c r="B153" s="1" t="s">
        <v>0</v>
      </c>
      <c r="C153" s="2" t="s">
        <v>60</v>
      </c>
      <c r="D153" s="10">
        <v>2017</v>
      </c>
      <c r="E153" s="7" t="s">
        <v>591</v>
      </c>
      <c r="F153" s="8">
        <v>60000</v>
      </c>
      <c r="G153" s="9"/>
      <c r="H153" s="4"/>
    </row>
    <row r="154" spans="1:8" ht="60" x14ac:dyDescent="0.25">
      <c r="A154" s="6">
        <v>70</v>
      </c>
      <c r="B154" s="85" t="s">
        <v>0</v>
      </c>
      <c r="C154" s="88" t="s">
        <v>61</v>
      </c>
      <c r="D154" s="10">
        <v>2015</v>
      </c>
      <c r="E154" s="7" t="s">
        <v>579</v>
      </c>
      <c r="F154" s="8">
        <v>5090000</v>
      </c>
      <c r="G154" s="9"/>
      <c r="H154" s="4" t="s">
        <v>693</v>
      </c>
    </row>
    <row r="155" spans="1:8" ht="25.5" customHeight="1" x14ac:dyDescent="0.25">
      <c r="B155" s="86"/>
      <c r="C155" s="89"/>
      <c r="D155" s="10">
        <v>2009</v>
      </c>
      <c r="E155" s="7" t="s">
        <v>821</v>
      </c>
      <c r="F155" s="8">
        <v>50500</v>
      </c>
      <c r="G155" s="9"/>
      <c r="H155" s="4" t="s">
        <v>890</v>
      </c>
    </row>
    <row r="156" spans="1:8" ht="25.5" customHeight="1" x14ac:dyDescent="0.25">
      <c r="B156" s="87"/>
      <c r="C156" s="90"/>
      <c r="D156" s="10">
        <v>2007</v>
      </c>
      <c r="E156" s="7" t="s">
        <v>821</v>
      </c>
      <c r="F156" s="8">
        <v>57000</v>
      </c>
      <c r="G156" s="9"/>
      <c r="H156" s="4"/>
    </row>
    <row r="157" spans="1:8" ht="21.75" customHeight="1" x14ac:dyDescent="0.25">
      <c r="A157" s="6">
        <v>71</v>
      </c>
      <c r="B157" s="85" t="s">
        <v>0</v>
      </c>
      <c r="C157" s="88" t="s">
        <v>62</v>
      </c>
      <c r="D157" s="10">
        <v>2011</v>
      </c>
      <c r="E157" s="7" t="s">
        <v>821</v>
      </c>
      <c r="F157" s="8">
        <v>50760</v>
      </c>
      <c r="G157" s="9"/>
      <c r="H157" s="4" t="s">
        <v>764</v>
      </c>
    </row>
    <row r="158" spans="1:8" ht="21.75" customHeight="1" x14ac:dyDescent="0.25">
      <c r="B158" s="87"/>
      <c r="C158" s="90"/>
      <c r="D158" s="10">
        <v>2007</v>
      </c>
      <c r="E158" s="7" t="s">
        <v>821</v>
      </c>
      <c r="F158" s="8">
        <v>63118</v>
      </c>
      <c r="G158" s="9"/>
      <c r="H158" s="4"/>
    </row>
    <row r="159" spans="1:8" ht="30" x14ac:dyDescent="0.25">
      <c r="A159" s="6">
        <v>72</v>
      </c>
      <c r="B159" s="85" t="s">
        <v>0</v>
      </c>
      <c r="C159" s="88" t="s">
        <v>63</v>
      </c>
      <c r="D159" s="10">
        <v>2013</v>
      </c>
      <c r="E159" s="7" t="s">
        <v>579</v>
      </c>
      <c r="F159" s="8">
        <v>3383332.83</v>
      </c>
      <c r="G159" s="9"/>
      <c r="H159" s="4" t="s">
        <v>732</v>
      </c>
    </row>
    <row r="160" spans="1:8" ht="27" customHeight="1" x14ac:dyDescent="0.25">
      <c r="B160" s="87"/>
      <c r="C160" s="90"/>
      <c r="D160" s="10">
        <v>2006</v>
      </c>
      <c r="E160" s="7" t="s">
        <v>821</v>
      </c>
      <c r="F160" s="8">
        <v>72420</v>
      </c>
      <c r="G160" s="9"/>
      <c r="H160" s="4"/>
    </row>
    <row r="161" spans="1:8" ht="30" x14ac:dyDescent="0.25">
      <c r="A161" s="6">
        <v>73</v>
      </c>
      <c r="B161" s="85" t="s">
        <v>0</v>
      </c>
      <c r="C161" s="88" t="s">
        <v>64</v>
      </c>
      <c r="D161" s="10">
        <v>2016</v>
      </c>
      <c r="E161" s="7" t="s">
        <v>632</v>
      </c>
      <c r="F161" s="8">
        <v>80000</v>
      </c>
      <c r="G161" s="9"/>
      <c r="H161" s="4"/>
    </row>
    <row r="162" spans="1:8" ht="26.25" customHeight="1" x14ac:dyDescent="0.25">
      <c r="B162" s="87"/>
      <c r="C162" s="90"/>
      <c r="D162" s="10">
        <v>2021</v>
      </c>
      <c r="E162" s="7" t="s">
        <v>632</v>
      </c>
      <c r="F162" s="8">
        <v>100000</v>
      </c>
      <c r="G162" s="9"/>
      <c r="H162" s="4"/>
    </row>
    <row r="163" spans="1:8" ht="30" x14ac:dyDescent="0.25">
      <c r="A163" s="6">
        <v>74</v>
      </c>
      <c r="B163" s="85" t="s">
        <v>0</v>
      </c>
      <c r="C163" s="88" t="s">
        <v>65</v>
      </c>
      <c r="D163" s="10">
        <v>2014</v>
      </c>
      <c r="E163" s="7" t="s">
        <v>579</v>
      </c>
      <c r="F163" s="8">
        <v>2037920.15</v>
      </c>
      <c r="G163" s="9"/>
      <c r="H163" s="4" t="s">
        <v>705</v>
      </c>
    </row>
    <row r="164" spans="1:8" ht="21.75" customHeight="1" x14ac:dyDescent="0.25">
      <c r="B164" s="86"/>
      <c r="C164" s="89"/>
      <c r="D164" s="10">
        <v>2010</v>
      </c>
      <c r="E164" s="7" t="s">
        <v>821</v>
      </c>
      <c r="F164" s="8">
        <v>77408</v>
      </c>
      <c r="G164" s="9"/>
      <c r="H164" s="4" t="s">
        <v>822</v>
      </c>
    </row>
    <row r="165" spans="1:8" ht="33" customHeight="1" x14ac:dyDescent="0.25">
      <c r="B165" s="87"/>
      <c r="C165" s="90"/>
      <c r="D165" s="10">
        <v>2008</v>
      </c>
      <c r="E165" s="7" t="s">
        <v>632</v>
      </c>
      <c r="F165" s="8">
        <v>30000</v>
      </c>
      <c r="G165" s="9"/>
      <c r="H165" s="4"/>
    </row>
    <row r="166" spans="1:8" ht="60" x14ac:dyDescent="0.25">
      <c r="A166" s="6">
        <v>75</v>
      </c>
      <c r="B166" s="1" t="s">
        <v>0</v>
      </c>
      <c r="C166" s="2" t="s">
        <v>66</v>
      </c>
      <c r="D166" s="10">
        <v>2015</v>
      </c>
      <c r="E166" s="7" t="s">
        <v>579</v>
      </c>
      <c r="F166" s="8">
        <v>5090000</v>
      </c>
      <c r="G166" s="9"/>
      <c r="H166" s="4" t="s">
        <v>693</v>
      </c>
    </row>
    <row r="167" spans="1:8" ht="30" x14ac:dyDescent="0.25">
      <c r="A167" s="6">
        <v>76</v>
      </c>
      <c r="B167" s="85" t="s">
        <v>0</v>
      </c>
      <c r="C167" s="88" t="s">
        <v>67</v>
      </c>
      <c r="D167" s="10">
        <v>2013</v>
      </c>
      <c r="E167" s="7" t="s">
        <v>632</v>
      </c>
      <c r="F167" s="8">
        <v>130660</v>
      </c>
      <c r="G167" s="9"/>
      <c r="H167" s="4"/>
    </row>
    <row r="168" spans="1:8" ht="30" x14ac:dyDescent="0.25">
      <c r="B168" s="86"/>
      <c r="C168" s="89"/>
      <c r="D168" s="10">
        <v>2013</v>
      </c>
      <c r="E168" s="7" t="s">
        <v>579</v>
      </c>
      <c r="F168" s="8">
        <v>3383332.83</v>
      </c>
      <c r="G168" s="9">
        <v>3.35</v>
      </c>
      <c r="H168" s="4" t="s">
        <v>732</v>
      </c>
    </row>
    <row r="169" spans="1:8" ht="30" x14ac:dyDescent="0.25">
      <c r="B169" s="87"/>
      <c r="C169" s="90"/>
      <c r="D169" s="10">
        <v>2013</v>
      </c>
      <c r="E169" s="7" t="s">
        <v>579</v>
      </c>
      <c r="F169" s="8">
        <v>2336400</v>
      </c>
      <c r="G169" s="9"/>
      <c r="H169" s="4" t="s">
        <v>733</v>
      </c>
    </row>
    <row r="170" spans="1:8" x14ac:dyDescent="0.25">
      <c r="A170" s="6">
        <v>77</v>
      </c>
      <c r="B170" s="1" t="s">
        <v>0</v>
      </c>
      <c r="C170" s="2" t="s">
        <v>68</v>
      </c>
      <c r="D170" s="10">
        <v>2007</v>
      </c>
      <c r="E170" s="7" t="s">
        <v>821</v>
      </c>
      <c r="F170" s="8">
        <v>67000</v>
      </c>
      <c r="G170" s="9"/>
      <c r="H170" s="4"/>
    </row>
    <row r="171" spans="1:8" x14ac:dyDescent="0.25">
      <c r="A171" s="6">
        <v>78</v>
      </c>
      <c r="B171" s="1" t="s">
        <v>0</v>
      </c>
      <c r="C171" s="2" t="s">
        <v>69</v>
      </c>
      <c r="D171" s="10">
        <v>2006</v>
      </c>
      <c r="E171" s="7" t="s">
        <v>821</v>
      </c>
      <c r="F171" s="8">
        <v>75000</v>
      </c>
      <c r="G171" s="9"/>
      <c r="H171" s="4"/>
    </row>
    <row r="172" spans="1:8" ht="30" x14ac:dyDescent="0.25">
      <c r="A172" s="6">
        <v>79</v>
      </c>
      <c r="B172" s="1" t="s">
        <v>0</v>
      </c>
      <c r="C172" s="2" t="s">
        <v>70</v>
      </c>
      <c r="D172" s="10">
        <v>2019</v>
      </c>
      <c r="E172" s="7" t="s">
        <v>591</v>
      </c>
      <c r="F172" s="8">
        <v>60000</v>
      </c>
      <c r="G172" s="9"/>
      <c r="H172" s="4"/>
    </row>
    <row r="173" spans="1:8" x14ac:dyDescent="0.25">
      <c r="A173" s="6">
        <v>80</v>
      </c>
      <c r="B173" s="1" t="s">
        <v>0</v>
      </c>
      <c r="C173" s="2" t="s">
        <v>71</v>
      </c>
      <c r="D173" s="10">
        <v>2010</v>
      </c>
      <c r="E173" s="7" t="s">
        <v>821</v>
      </c>
      <c r="F173" s="8">
        <v>38055</v>
      </c>
      <c r="G173" s="9"/>
      <c r="H173" s="4"/>
    </row>
    <row r="174" spans="1:8" x14ac:dyDescent="0.25">
      <c r="B174" s="1" t="s">
        <v>0</v>
      </c>
      <c r="C174" s="2" t="s">
        <v>71</v>
      </c>
      <c r="D174" s="10">
        <v>2010</v>
      </c>
      <c r="E174" s="7" t="s">
        <v>821</v>
      </c>
      <c r="F174" s="8">
        <v>26550</v>
      </c>
      <c r="G174" s="9"/>
      <c r="H174" s="4" t="s">
        <v>840</v>
      </c>
    </row>
    <row r="175" spans="1:8" x14ac:dyDescent="0.25">
      <c r="B175" s="1" t="s">
        <v>0</v>
      </c>
      <c r="C175" s="2" t="s">
        <v>71</v>
      </c>
      <c r="D175" s="10">
        <v>2010</v>
      </c>
      <c r="E175" s="7" t="s">
        <v>821</v>
      </c>
      <c r="F175" s="8">
        <v>53454</v>
      </c>
      <c r="G175" s="9"/>
      <c r="H175" s="4" t="s">
        <v>841</v>
      </c>
    </row>
    <row r="176" spans="1:8" x14ac:dyDescent="0.25">
      <c r="B176" s="1" t="s">
        <v>0</v>
      </c>
      <c r="C176" s="2" t="s">
        <v>71</v>
      </c>
      <c r="D176" s="10">
        <v>2010</v>
      </c>
      <c r="E176" s="7" t="s">
        <v>821</v>
      </c>
      <c r="F176" s="8">
        <v>60915.51</v>
      </c>
      <c r="G176" s="9"/>
      <c r="H176" s="4" t="s">
        <v>842</v>
      </c>
    </row>
    <row r="177" spans="1:8" x14ac:dyDescent="0.25">
      <c r="A177" s="6">
        <v>81</v>
      </c>
      <c r="B177" s="1" t="s">
        <v>0</v>
      </c>
      <c r="C177" s="2" t="s">
        <v>73</v>
      </c>
      <c r="D177" s="10">
        <v>2006</v>
      </c>
      <c r="E177" s="7" t="s">
        <v>821</v>
      </c>
      <c r="F177" s="8">
        <v>59700</v>
      </c>
      <c r="G177" s="9"/>
      <c r="H177" s="4"/>
    </row>
    <row r="178" spans="1:8" x14ac:dyDescent="0.25">
      <c r="A178" s="6">
        <v>82</v>
      </c>
      <c r="B178" s="1" t="s">
        <v>0</v>
      </c>
      <c r="C178" s="2" t="s">
        <v>74</v>
      </c>
      <c r="D178" s="10">
        <v>2006</v>
      </c>
      <c r="E178" s="7" t="s">
        <v>821</v>
      </c>
      <c r="F178" s="8">
        <v>96850</v>
      </c>
      <c r="G178" s="9"/>
      <c r="H178" s="4"/>
    </row>
    <row r="179" spans="1:8" x14ac:dyDescent="0.25">
      <c r="A179" s="6">
        <v>83</v>
      </c>
      <c r="B179" s="1" t="s">
        <v>0</v>
      </c>
      <c r="C179" s="2" t="s">
        <v>75</v>
      </c>
      <c r="D179" s="10">
        <v>2006</v>
      </c>
      <c r="E179" s="7" t="s">
        <v>821</v>
      </c>
      <c r="F179" s="8">
        <v>75000</v>
      </c>
      <c r="G179" s="9"/>
      <c r="H179" s="4"/>
    </row>
    <row r="180" spans="1:8" x14ac:dyDescent="0.25">
      <c r="A180" s="6">
        <v>84</v>
      </c>
      <c r="B180" s="1" t="s">
        <v>0</v>
      </c>
      <c r="C180" s="2" t="s">
        <v>76</v>
      </c>
      <c r="D180" s="10">
        <v>2005</v>
      </c>
      <c r="E180" s="7" t="s">
        <v>821</v>
      </c>
      <c r="F180" s="8">
        <v>33500</v>
      </c>
      <c r="G180" s="9"/>
      <c r="H180" s="4"/>
    </row>
    <row r="181" spans="1:8" x14ac:dyDescent="0.25">
      <c r="A181" s="6">
        <v>85</v>
      </c>
      <c r="B181" s="1" t="s">
        <v>0</v>
      </c>
      <c r="C181" s="2" t="s">
        <v>77</v>
      </c>
      <c r="D181" s="10">
        <v>2010</v>
      </c>
      <c r="E181" s="7" t="s">
        <v>821</v>
      </c>
      <c r="F181" s="8">
        <v>85000</v>
      </c>
      <c r="G181" s="9"/>
      <c r="H181" s="4"/>
    </row>
    <row r="182" spans="1:8" ht="30" x14ac:dyDescent="0.25">
      <c r="A182" s="6">
        <v>86</v>
      </c>
      <c r="B182" s="1" t="s">
        <v>0</v>
      </c>
      <c r="C182" s="2" t="s">
        <v>78</v>
      </c>
      <c r="D182" s="10">
        <v>2019</v>
      </c>
      <c r="E182" s="7" t="s">
        <v>591</v>
      </c>
      <c r="F182" s="8">
        <v>40000</v>
      </c>
      <c r="G182" s="9"/>
      <c r="H182" s="4"/>
    </row>
    <row r="183" spans="1:8" ht="30" x14ac:dyDescent="0.25">
      <c r="A183" s="6">
        <v>87</v>
      </c>
      <c r="B183" s="85" t="s">
        <v>0</v>
      </c>
      <c r="C183" s="88" t="s">
        <v>79</v>
      </c>
      <c r="D183" s="10">
        <v>2018</v>
      </c>
      <c r="E183" s="7" t="s">
        <v>632</v>
      </c>
      <c r="F183" s="8">
        <v>221840</v>
      </c>
      <c r="G183" s="9"/>
      <c r="H183" s="4" t="s">
        <v>783</v>
      </c>
    </row>
    <row r="184" spans="1:8" x14ac:dyDescent="0.25">
      <c r="B184" s="87"/>
      <c r="C184" s="90"/>
      <c r="D184" s="10">
        <v>2007</v>
      </c>
      <c r="E184" s="7" t="s">
        <v>821</v>
      </c>
      <c r="F184" s="8">
        <v>30000</v>
      </c>
      <c r="G184" s="9"/>
      <c r="H184" s="4"/>
    </row>
    <row r="185" spans="1:8" x14ac:dyDescent="0.25">
      <c r="A185" s="6">
        <v>88</v>
      </c>
      <c r="B185" s="1" t="s">
        <v>0</v>
      </c>
      <c r="C185" s="2" t="s">
        <v>80</v>
      </c>
      <c r="D185" s="10">
        <v>2007</v>
      </c>
      <c r="E185" s="7" t="s">
        <v>821</v>
      </c>
      <c r="F185" s="8">
        <v>42000</v>
      </c>
      <c r="G185" s="9"/>
      <c r="H185" s="4"/>
    </row>
    <row r="186" spans="1:8" ht="30" x14ac:dyDescent="0.25">
      <c r="A186" s="6">
        <v>89</v>
      </c>
      <c r="B186" s="85" t="s">
        <v>0</v>
      </c>
      <c r="C186" s="88" t="s">
        <v>81</v>
      </c>
      <c r="D186" s="10">
        <v>2019</v>
      </c>
      <c r="E186" s="7" t="s">
        <v>579</v>
      </c>
      <c r="F186" s="8">
        <v>4460000</v>
      </c>
      <c r="G186" s="9"/>
      <c r="H186" s="11" t="s">
        <v>614</v>
      </c>
    </row>
    <row r="187" spans="1:8" ht="22.5" customHeight="1" x14ac:dyDescent="0.25">
      <c r="B187" s="87"/>
      <c r="C187" s="90"/>
      <c r="D187" s="10">
        <v>2006</v>
      </c>
      <c r="E187" s="7" t="s">
        <v>821</v>
      </c>
      <c r="F187" s="8">
        <v>70040</v>
      </c>
      <c r="G187" s="9"/>
      <c r="H187" s="11"/>
    </row>
    <row r="188" spans="1:8" ht="20.25" customHeight="1" x14ac:dyDescent="0.25">
      <c r="A188" s="6">
        <v>90</v>
      </c>
      <c r="B188" s="1" t="s">
        <v>0</v>
      </c>
      <c r="C188" s="2" t="s">
        <v>82</v>
      </c>
      <c r="D188" s="10">
        <v>2007</v>
      </c>
      <c r="E188" s="7" t="s">
        <v>821</v>
      </c>
      <c r="F188" s="8">
        <v>51000</v>
      </c>
      <c r="G188" s="9"/>
      <c r="H188" s="4"/>
    </row>
    <row r="189" spans="1:8" ht="60" x14ac:dyDescent="0.25">
      <c r="A189" s="6">
        <v>91</v>
      </c>
      <c r="B189" s="85" t="s">
        <v>0</v>
      </c>
      <c r="C189" s="88" t="s">
        <v>83</v>
      </c>
      <c r="D189" s="10">
        <v>2015</v>
      </c>
      <c r="E189" s="7" t="s">
        <v>579</v>
      </c>
      <c r="F189" s="8">
        <v>5090000</v>
      </c>
      <c r="G189" s="9">
        <v>13.8</v>
      </c>
      <c r="H189" s="4" t="s">
        <v>693</v>
      </c>
    </row>
    <row r="190" spans="1:8" ht="27.75" customHeight="1" x14ac:dyDescent="0.25">
      <c r="B190" s="86"/>
      <c r="C190" s="89"/>
      <c r="D190" s="10">
        <v>2009</v>
      </c>
      <c r="E190" s="7" t="s">
        <v>632</v>
      </c>
      <c r="F190" s="8">
        <v>104750</v>
      </c>
      <c r="G190" s="9"/>
      <c r="H190" s="4"/>
    </row>
    <row r="191" spans="1:8" ht="27.75" customHeight="1" x14ac:dyDescent="0.25">
      <c r="B191" s="86"/>
      <c r="C191" s="89"/>
      <c r="D191" s="10">
        <v>2008</v>
      </c>
      <c r="E191" s="7" t="s">
        <v>632</v>
      </c>
      <c r="F191" s="8">
        <v>30000</v>
      </c>
      <c r="G191" s="9"/>
      <c r="H191" s="4"/>
    </row>
    <row r="192" spans="1:8" ht="27.75" customHeight="1" x14ac:dyDescent="0.25">
      <c r="B192" s="87"/>
      <c r="C192" s="90"/>
      <c r="D192" s="10">
        <v>2007</v>
      </c>
      <c r="E192" s="7" t="s">
        <v>821</v>
      </c>
      <c r="F192" s="8">
        <v>30000</v>
      </c>
      <c r="G192" s="9"/>
      <c r="H192" s="4" t="s">
        <v>940</v>
      </c>
    </row>
    <row r="193" spans="1:8" ht="30" x14ac:dyDescent="0.25">
      <c r="A193" s="6">
        <v>92</v>
      </c>
      <c r="B193" s="1" t="s">
        <v>0</v>
      </c>
      <c r="C193" s="2" t="s">
        <v>84</v>
      </c>
      <c r="D193" s="10">
        <v>2013</v>
      </c>
      <c r="E193" s="7" t="s">
        <v>632</v>
      </c>
      <c r="F193" s="8">
        <v>114000</v>
      </c>
      <c r="G193" s="9"/>
      <c r="H193" s="4"/>
    </row>
    <row r="194" spans="1:8" ht="30" x14ac:dyDescent="0.25">
      <c r="A194" s="6">
        <v>93</v>
      </c>
      <c r="B194" s="85" t="s">
        <v>0</v>
      </c>
      <c r="C194" s="88" t="s">
        <v>85</v>
      </c>
      <c r="D194" s="10">
        <v>2020</v>
      </c>
      <c r="E194" s="7" t="s">
        <v>579</v>
      </c>
      <c r="F194" s="8"/>
      <c r="G194" s="9"/>
      <c r="H194" s="15" t="s">
        <v>627</v>
      </c>
    </row>
    <row r="195" spans="1:8" ht="30" x14ac:dyDescent="0.25">
      <c r="B195" s="86"/>
      <c r="C195" s="89"/>
      <c r="D195" s="10">
        <v>2013</v>
      </c>
      <c r="E195" s="7" t="s">
        <v>632</v>
      </c>
      <c r="F195" s="8">
        <v>12000</v>
      </c>
      <c r="G195" s="9"/>
      <c r="H195" s="15"/>
    </row>
    <row r="196" spans="1:8" ht="30" x14ac:dyDescent="0.25">
      <c r="B196" s="87"/>
      <c r="C196" s="90"/>
      <c r="D196" s="10">
        <v>2010</v>
      </c>
      <c r="E196" s="7" t="s">
        <v>632</v>
      </c>
      <c r="F196" s="8">
        <v>115495</v>
      </c>
      <c r="G196" s="9"/>
      <c r="H196" s="15"/>
    </row>
    <row r="197" spans="1:8" ht="45" x14ac:dyDescent="0.25">
      <c r="A197" s="6">
        <v>94</v>
      </c>
      <c r="B197" s="85" t="s">
        <v>0</v>
      </c>
      <c r="C197" s="88" t="s">
        <v>86</v>
      </c>
      <c r="D197" s="10">
        <v>2016</v>
      </c>
      <c r="E197" s="7" t="s">
        <v>579</v>
      </c>
      <c r="F197" s="8">
        <v>3736685.79</v>
      </c>
      <c r="G197" s="9">
        <v>3.2</v>
      </c>
      <c r="H197" s="4" t="s">
        <v>672</v>
      </c>
    </row>
    <row r="198" spans="1:8" ht="30" x14ac:dyDescent="0.25">
      <c r="B198" s="87"/>
      <c r="C198" s="90"/>
      <c r="D198" s="10">
        <v>2014</v>
      </c>
      <c r="E198" s="7" t="s">
        <v>632</v>
      </c>
      <c r="F198" s="8">
        <v>15000</v>
      </c>
      <c r="G198" s="9"/>
      <c r="H198" s="4"/>
    </row>
    <row r="199" spans="1:8" ht="30" x14ac:dyDescent="0.25">
      <c r="A199" s="6">
        <v>95</v>
      </c>
      <c r="B199" s="1" t="s">
        <v>0</v>
      </c>
      <c r="C199" s="2" t="s">
        <v>87</v>
      </c>
      <c r="D199" s="10">
        <v>2020</v>
      </c>
      <c r="E199" s="7" t="s">
        <v>579</v>
      </c>
      <c r="F199" s="8"/>
      <c r="G199" s="9"/>
      <c r="H199" s="15" t="s">
        <v>627</v>
      </c>
    </row>
    <row r="200" spans="1:8" ht="60" x14ac:dyDescent="0.25">
      <c r="A200" s="6">
        <v>96</v>
      </c>
      <c r="B200" s="85" t="s">
        <v>0</v>
      </c>
      <c r="C200" s="88" t="s">
        <v>88</v>
      </c>
      <c r="D200" s="12">
        <v>2018</v>
      </c>
      <c r="E200" s="11" t="s">
        <v>579</v>
      </c>
      <c r="F200" s="13">
        <v>5800000</v>
      </c>
      <c r="G200" s="14">
        <v>0.65</v>
      </c>
      <c r="H200" s="4" t="s">
        <v>644</v>
      </c>
    </row>
    <row r="201" spans="1:8" ht="30" x14ac:dyDescent="0.25">
      <c r="B201" s="86"/>
      <c r="C201" s="89"/>
      <c r="D201" s="10">
        <v>2014</v>
      </c>
      <c r="E201" s="7" t="s">
        <v>579</v>
      </c>
      <c r="F201" s="8">
        <v>1858982.87</v>
      </c>
      <c r="G201" s="9"/>
      <c r="H201" s="4" t="s">
        <v>704</v>
      </c>
    </row>
    <row r="202" spans="1:8" ht="30" x14ac:dyDescent="0.25">
      <c r="B202" s="87"/>
      <c r="C202" s="90"/>
      <c r="D202" s="10">
        <v>2014</v>
      </c>
      <c r="E202" s="7" t="s">
        <v>632</v>
      </c>
      <c r="F202" s="8">
        <v>80000</v>
      </c>
      <c r="G202" s="9"/>
      <c r="H202" s="4"/>
    </row>
    <row r="203" spans="1:8" ht="30" x14ac:dyDescent="0.25">
      <c r="A203" s="6">
        <v>97</v>
      </c>
      <c r="B203" s="85" t="s">
        <v>0</v>
      </c>
      <c r="C203" s="88" t="s">
        <v>89</v>
      </c>
      <c r="D203" s="10">
        <v>2014</v>
      </c>
      <c r="E203" s="7" t="s">
        <v>579</v>
      </c>
      <c r="F203" s="8">
        <v>1858982.87</v>
      </c>
      <c r="G203" s="9"/>
      <c r="H203" s="4" t="s">
        <v>704</v>
      </c>
    </row>
    <row r="204" spans="1:8" ht="25.5" customHeight="1" x14ac:dyDescent="0.25">
      <c r="B204" s="87"/>
      <c r="C204" s="90"/>
      <c r="D204" s="10">
        <v>2005</v>
      </c>
      <c r="E204" s="7" t="s">
        <v>821</v>
      </c>
      <c r="F204" s="8">
        <v>60000</v>
      </c>
      <c r="G204" s="9"/>
      <c r="H204" s="4"/>
    </row>
    <row r="205" spans="1:8" ht="60" x14ac:dyDescent="0.25">
      <c r="A205" s="6">
        <v>98</v>
      </c>
      <c r="B205" s="1" t="s">
        <v>0</v>
      </c>
      <c r="C205" s="2" t="s">
        <v>90</v>
      </c>
      <c r="D205" s="10">
        <v>2015</v>
      </c>
      <c r="E205" s="7" t="s">
        <v>579</v>
      </c>
      <c r="F205" s="8">
        <v>5090000</v>
      </c>
      <c r="G205" s="9"/>
      <c r="H205" s="4" t="s">
        <v>693</v>
      </c>
    </row>
    <row r="206" spans="1:8" ht="30" x14ac:dyDescent="0.25">
      <c r="A206" s="6">
        <v>99</v>
      </c>
      <c r="B206" s="85" t="s">
        <v>0</v>
      </c>
      <c r="C206" s="88" t="s">
        <v>91</v>
      </c>
      <c r="D206" s="10">
        <v>2020</v>
      </c>
      <c r="E206" s="7" t="s">
        <v>591</v>
      </c>
      <c r="F206" s="8">
        <v>60000</v>
      </c>
      <c r="G206" s="9"/>
      <c r="H206" s="4"/>
    </row>
    <row r="207" spans="1:8" ht="30" x14ac:dyDescent="0.25">
      <c r="B207" s="86"/>
      <c r="C207" s="89"/>
      <c r="D207" s="10">
        <v>2014</v>
      </c>
      <c r="E207" s="7" t="s">
        <v>579</v>
      </c>
      <c r="F207" s="8">
        <v>1858982.87</v>
      </c>
      <c r="G207" s="9"/>
      <c r="H207" s="4" t="s">
        <v>704</v>
      </c>
    </row>
    <row r="208" spans="1:8" ht="21.75" customHeight="1" x14ac:dyDescent="0.25">
      <c r="B208" s="86"/>
      <c r="C208" s="89"/>
      <c r="D208" s="10">
        <v>2007</v>
      </c>
      <c r="E208" s="7" t="s">
        <v>821</v>
      </c>
      <c r="F208" s="8">
        <v>30000</v>
      </c>
      <c r="G208" s="9"/>
      <c r="H208" s="4"/>
    </row>
    <row r="209" spans="1:8" ht="21.75" customHeight="1" x14ac:dyDescent="0.25">
      <c r="B209" s="87"/>
      <c r="C209" s="90"/>
      <c r="D209" s="10">
        <v>2005</v>
      </c>
      <c r="E209" s="7" t="s">
        <v>821</v>
      </c>
      <c r="F209" s="8">
        <v>57000</v>
      </c>
      <c r="G209" s="9"/>
      <c r="H209" s="4"/>
    </row>
    <row r="210" spans="1:8" ht="21.75" customHeight="1" x14ac:dyDescent="0.25">
      <c r="A210" s="6">
        <v>100</v>
      </c>
      <c r="B210" s="1" t="s">
        <v>0</v>
      </c>
      <c r="C210" s="2" t="s">
        <v>92</v>
      </c>
      <c r="D210" s="10">
        <v>2007</v>
      </c>
      <c r="E210" s="7" t="s">
        <v>821</v>
      </c>
      <c r="F210" s="8">
        <v>36000</v>
      </c>
      <c r="G210" s="9"/>
      <c r="H210" s="4" t="s">
        <v>941</v>
      </c>
    </row>
    <row r="211" spans="1:8" ht="30" x14ac:dyDescent="0.25">
      <c r="A211" s="6">
        <v>101</v>
      </c>
      <c r="B211" s="1" t="s">
        <v>0</v>
      </c>
      <c r="C211" s="2" t="s">
        <v>94</v>
      </c>
      <c r="D211" s="10">
        <v>2011</v>
      </c>
      <c r="E211" s="7" t="s">
        <v>632</v>
      </c>
      <c r="F211" s="8">
        <v>133340</v>
      </c>
      <c r="G211" s="9"/>
      <c r="H211" s="4"/>
    </row>
    <row r="212" spans="1:8" ht="30" x14ac:dyDescent="0.25">
      <c r="A212" s="6">
        <v>102</v>
      </c>
      <c r="B212" s="85" t="s">
        <v>0</v>
      </c>
      <c r="C212" s="88" t="s">
        <v>95</v>
      </c>
      <c r="D212" s="10">
        <v>2015</v>
      </c>
      <c r="E212" s="7" t="s">
        <v>632</v>
      </c>
      <c r="F212" s="8">
        <v>50000</v>
      </c>
      <c r="G212" s="9"/>
      <c r="H212" s="4"/>
    </row>
    <row r="213" spans="1:8" ht="20.25" customHeight="1" x14ac:dyDescent="0.25">
      <c r="B213" s="87"/>
      <c r="C213" s="90"/>
      <c r="D213" s="10">
        <v>2005</v>
      </c>
      <c r="E213" s="7" t="s">
        <v>821</v>
      </c>
      <c r="F213" s="8">
        <v>81805</v>
      </c>
      <c r="G213" s="9"/>
      <c r="H213" s="4"/>
    </row>
    <row r="214" spans="1:8" ht="45" x14ac:dyDescent="0.25">
      <c r="A214" s="6">
        <v>103</v>
      </c>
      <c r="B214" s="85" t="s">
        <v>0</v>
      </c>
      <c r="C214" s="88" t="s">
        <v>96</v>
      </c>
      <c r="D214" s="12">
        <v>2018</v>
      </c>
      <c r="E214" s="11" t="s">
        <v>579</v>
      </c>
      <c r="F214" s="13">
        <v>5800000</v>
      </c>
      <c r="G214" s="14"/>
      <c r="H214" s="4" t="s">
        <v>643</v>
      </c>
    </row>
    <row r="215" spans="1:8" ht="30" x14ac:dyDescent="0.25">
      <c r="B215" s="86"/>
      <c r="C215" s="89"/>
      <c r="D215" s="12">
        <v>2010</v>
      </c>
      <c r="E215" s="7" t="s">
        <v>632</v>
      </c>
      <c r="F215" s="13">
        <v>126260</v>
      </c>
      <c r="G215" s="14"/>
      <c r="H215" s="4"/>
    </row>
    <row r="216" spans="1:8" ht="22.5" customHeight="1" x14ac:dyDescent="0.25">
      <c r="B216" s="87"/>
      <c r="C216" s="90"/>
      <c r="D216" s="10">
        <v>2005</v>
      </c>
      <c r="E216" s="7" t="s">
        <v>821</v>
      </c>
      <c r="F216" s="13">
        <v>25000</v>
      </c>
      <c r="G216" s="14"/>
      <c r="H216" s="4"/>
    </row>
    <row r="217" spans="1:8" ht="30" x14ac:dyDescent="0.25">
      <c r="A217" s="6">
        <v>104</v>
      </c>
      <c r="B217" s="85" t="s">
        <v>0</v>
      </c>
      <c r="C217" s="88" t="s">
        <v>97</v>
      </c>
      <c r="D217" s="10">
        <v>2014</v>
      </c>
      <c r="E217" s="7" t="s">
        <v>579</v>
      </c>
      <c r="F217" s="8">
        <v>2037920.15</v>
      </c>
      <c r="G217" s="9"/>
      <c r="H217" s="4" t="s">
        <v>705</v>
      </c>
    </row>
    <row r="218" spans="1:8" ht="30" x14ac:dyDescent="0.25">
      <c r="B218" s="86"/>
      <c r="C218" s="89"/>
      <c r="D218" s="10">
        <v>2014</v>
      </c>
      <c r="E218" s="7" t="s">
        <v>632</v>
      </c>
      <c r="F218" s="8">
        <v>15000</v>
      </c>
      <c r="G218" s="9"/>
      <c r="H218" s="4"/>
    </row>
    <row r="219" spans="1:8" ht="30" customHeight="1" x14ac:dyDescent="0.25">
      <c r="B219" s="87"/>
      <c r="C219" s="90"/>
      <c r="D219" s="10">
        <v>2006</v>
      </c>
      <c r="E219" s="7" t="s">
        <v>821</v>
      </c>
      <c r="F219" s="8">
        <v>150000</v>
      </c>
      <c r="G219" s="9"/>
      <c r="H219" s="4"/>
    </row>
    <row r="220" spans="1:8" ht="25.5" customHeight="1" x14ac:dyDescent="0.25">
      <c r="A220" s="6">
        <v>105</v>
      </c>
      <c r="B220" s="1" t="s">
        <v>0</v>
      </c>
      <c r="C220" s="2" t="s">
        <v>98</v>
      </c>
      <c r="D220" s="10">
        <v>2007</v>
      </c>
      <c r="E220" s="7" t="s">
        <v>681</v>
      </c>
      <c r="F220" s="8">
        <v>50000</v>
      </c>
      <c r="G220" s="9"/>
      <c r="H220" s="4"/>
    </row>
    <row r="221" spans="1:8" ht="45" x14ac:dyDescent="0.25">
      <c r="A221" s="6">
        <v>106</v>
      </c>
      <c r="B221" s="85" t="s">
        <v>0</v>
      </c>
      <c r="C221" s="88" t="s">
        <v>99</v>
      </c>
      <c r="D221" s="10">
        <v>2016</v>
      </c>
      <c r="E221" s="7" t="s">
        <v>579</v>
      </c>
      <c r="F221" s="8">
        <v>3736685.79</v>
      </c>
      <c r="G221" s="9"/>
      <c r="H221" s="4" t="s">
        <v>672</v>
      </c>
    </row>
    <row r="222" spans="1:8" ht="29.25" customHeight="1" x14ac:dyDescent="0.25">
      <c r="B222" s="87"/>
      <c r="C222" s="90"/>
      <c r="D222" s="10">
        <v>2008</v>
      </c>
      <c r="E222" s="7" t="s">
        <v>632</v>
      </c>
      <c r="F222" s="8">
        <v>45000</v>
      </c>
      <c r="G222" s="9"/>
      <c r="H222" s="4"/>
    </row>
    <row r="223" spans="1:8" ht="60" x14ac:dyDescent="0.25">
      <c r="A223" s="6">
        <v>107</v>
      </c>
      <c r="B223" s="85" t="s">
        <v>0</v>
      </c>
      <c r="C223" s="88" t="s">
        <v>100</v>
      </c>
      <c r="D223" s="10">
        <v>2015</v>
      </c>
      <c r="E223" s="7" t="s">
        <v>579</v>
      </c>
      <c r="F223" s="8">
        <v>5090000</v>
      </c>
      <c r="G223" s="9"/>
      <c r="H223" s="4" t="s">
        <v>693</v>
      </c>
    </row>
    <row r="224" spans="1:8" ht="28.5" customHeight="1" x14ac:dyDescent="0.25">
      <c r="B224" s="86"/>
      <c r="C224" s="89"/>
      <c r="D224" s="10">
        <v>2013</v>
      </c>
      <c r="E224" s="7" t="s">
        <v>666</v>
      </c>
      <c r="F224" s="8">
        <v>44250</v>
      </c>
      <c r="G224" s="9"/>
      <c r="H224" s="4" t="s">
        <v>784</v>
      </c>
    </row>
    <row r="225" spans="1:8" ht="28.5" customHeight="1" x14ac:dyDescent="0.25">
      <c r="B225" s="86"/>
      <c r="C225" s="89"/>
      <c r="D225" s="10">
        <v>2009</v>
      </c>
      <c r="E225" s="7" t="s">
        <v>681</v>
      </c>
      <c r="F225" s="8">
        <v>35000</v>
      </c>
      <c r="G225" s="9"/>
      <c r="H225" s="4" t="s">
        <v>888</v>
      </c>
    </row>
    <row r="226" spans="1:8" ht="28.5" customHeight="1" x14ac:dyDescent="0.25">
      <c r="B226" s="87"/>
      <c r="C226" s="90"/>
      <c r="D226" s="10">
        <v>2007</v>
      </c>
      <c r="E226" s="7" t="s">
        <v>681</v>
      </c>
      <c r="F226" s="8">
        <v>95000</v>
      </c>
      <c r="G226" s="9"/>
      <c r="H226" s="4"/>
    </row>
    <row r="227" spans="1:8" ht="30" x14ac:dyDescent="0.25">
      <c r="A227" s="6">
        <v>108</v>
      </c>
      <c r="B227" s="85" t="s">
        <v>0</v>
      </c>
      <c r="C227" s="88" t="s">
        <v>101</v>
      </c>
      <c r="D227" s="10">
        <v>2013</v>
      </c>
      <c r="E227" s="7" t="s">
        <v>666</v>
      </c>
      <c r="F227" s="8">
        <v>95000</v>
      </c>
      <c r="G227" s="9"/>
      <c r="H227" s="4"/>
    </row>
    <row r="228" spans="1:8" ht="25.5" customHeight="1" x14ac:dyDescent="0.25">
      <c r="B228" s="86"/>
      <c r="C228" s="89"/>
      <c r="D228" s="10">
        <v>2009</v>
      </c>
      <c r="E228" s="7" t="s">
        <v>681</v>
      </c>
      <c r="F228" s="8">
        <v>34250</v>
      </c>
      <c r="G228" s="9"/>
      <c r="H228" s="4" t="s">
        <v>889</v>
      </c>
    </row>
    <row r="229" spans="1:8" ht="25.5" customHeight="1" x14ac:dyDescent="0.25">
      <c r="B229" s="87"/>
      <c r="C229" s="90"/>
      <c r="D229" s="10">
        <v>2007</v>
      </c>
      <c r="E229" s="7" t="s">
        <v>681</v>
      </c>
      <c r="F229" s="8">
        <v>87000</v>
      </c>
      <c r="G229" s="9"/>
      <c r="H229" s="4"/>
    </row>
    <row r="230" spans="1:8" ht="60" x14ac:dyDescent="0.25">
      <c r="A230" s="6">
        <v>109</v>
      </c>
      <c r="B230" s="85" t="s">
        <v>0</v>
      </c>
      <c r="C230" s="88" t="s">
        <v>102</v>
      </c>
      <c r="D230" s="12">
        <v>2018</v>
      </c>
      <c r="E230" s="11" t="s">
        <v>579</v>
      </c>
      <c r="F230" s="13">
        <v>5800000</v>
      </c>
      <c r="G230" s="14">
        <v>6.5</v>
      </c>
      <c r="H230" s="4" t="s">
        <v>644</v>
      </c>
    </row>
    <row r="231" spans="1:8" ht="30" x14ac:dyDescent="0.25">
      <c r="B231" s="87"/>
      <c r="C231" s="90"/>
      <c r="D231" s="12">
        <v>2011</v>
      </c>
      <c r="E231" s="7" t="s">
        <v>666</v>
      </c>
      <c r="F231" s="13">
        <v>113250</v>
      </c>
      <c r="G231" s="14"/>
      <c r="H231" s="4"/>
    </row>
    <row r="232" spans="1:8" ht="60" x14ac:dyDescent="0.25">
      <c r="A232" s="6">
        <v>110</v>
      </c>
      <c r="B232" s="85" t="s">
        <v>0</v>
      </c>
      <c r="C232" s="88" t="s">
        <v>103</v>
      </c>
      <c r="D232" s="10">
        <v>2015</v>
      </c>
      <c r="E232" s="7" t="s">
        <v>579</v>
      </c>
      <c r="F232" s="8">
        <v>5090000</v>
      </c>
      <c r="G232" s="9"/>
      <c r="H232" s="4" t="s">
        <v>693</v>
      </c>
    </row>
    <row r="233" spans="1:8" ht="27" customHeight="1" x14ac:dyDescent="0.25">
      <c r="B233" s="87"/>
      <c r="C233" s="90"/>
      <c r="D233" s="10">
        <v>2009</v>
      </c>
      <c r="E233" s="7" t="s">
        <v>666</v>
      </c>
      <c r="F233" s="8">
        <v>58000</v>
      </c>
      <c r="G233" s="9"/>
      <c r="H233" s="4"/>
    </row>
    <row r="234" spans="1:8" ht="30" x14ac:dyDescent="0.25">
      <c r="A234" s="6">
        <v>111</v>
      </c>
      <c r="B234" s="85" t="s">
        <v>0</v>
      </c>
      <c r="C234" s="88" t="s">
        <v>104</v>
      </c>
      <c r="D234" s="10">
        <v>2014</v>
      </c>
      <c r="E234" s="7" t="s">
        <v>579</v>
      </c>
      <c r="F234" s="8">
        <v>2037920.15</v>
      </c>
      <c r="G234" s="9"/>
      <c r="H234" s="4" t="s">
        <v>705</v>
      </c>
    </row>
    <row r="235" spans="1:8" ht="30" x14ac:dyDescent="0.25">
      <c r="B235" s="86"/>
      <c r="C235" s="89"/>
      <c r="D235" s="10">
        <v>2010</v>
      </c>
      <c r="E235" s="7" t="s">
        <v>666</v>
      </c>
      <c r="F235" s="8">
        <v>64900</v>
      </c>
      <c r="G235" s="9"/>
      <c r="H235" s="4"/>
    </row>
    <row r="236" spans="1:8" x14ac:dyDescent="0.25">
      <c r="B236" s="87"/>
      <c r="C236" s="90"/>
      <c r="D236" s="10">
        <v>2007</v>
      </c>
      <c r="E236" s="7" t="s">
        <v>681</v>
      </c>
      <c r="F236" s="8">
        <v>51000</v>
      </c>
      <c r="G236" s="9"/>
      <c r="H236" s="4"/>
    </row>
    <row r="237" spans="1:8" ht="60" x14ac:dyDescent="0.25">
      <c r="A237" s="6">
        <v>112</v>
      </c>
      <c r="B237" s="85" t="s">
        <v>0</v>
      </c>
      <c r="C237" s="88" t="s">
        <v>105</v>
      </c>
      <c r="D237" s="10">
        <v>2015</v>
      </c>
      <c r="E237" s="7" t="s">
        <v>579</v>
      </c>
      <c r="F237" s="8">
        <v>5090000</v>
      </c>
      <c r="G237" s="9"/>
      <c r="H237" s="4" t="s">
        <v>693</v>
      </c>
    </row>
    <row r="238" spans="1:8" ht="30" x14ac:dyDescent="0.25">
      <c r="B238" s="87"/>
      <c r="C238" s="90"/>
      <c r="D238" s="10">
        <v>2009</v>
      </c>
      <c r="E238" s="7" t="s">
        <v>666</v>
      </c>
      <c r="F238" s="8">
        <v>47579</v>
      </c>
      <c r="G238" s="9"/>
      <c r="H238" s="4"/>
    </row>
    <row r="239" spans="1:8" ht="24" customHeight="1" x14ac:dyDescent="0.25">
      <c r="A239" s="6">
        <v>113</v>
      </c>
      <c r="B239" s="1" t="s">
        <v>0</v>
      </c>
      <c r="C239" s="2" t="s">
        <v>106</v>
      </c>
      <c r="D239" s="10">
        <v>2007</v>
      </c>
      <c r="E239" s="7" t="s">
        <v>681</v>
      </c>
      <c r="F239" s="8">
        <v>144000</v>
      </c>
      <c r="G239" s="9"/>
      <c r="H239" s="4"/>
    </row>
    <row r="240" spans="1:8" ht="30" x14ac:dyDescent="0.25">
      <c r="A240" s="6">
        <v>114</v>
      </c>
      <c r="B240" s="85" t="s">
        <v>0</v>
      </c>
      <c r="C240" s="88" t="s">
        <v>107</v>
      </c>
      <c r="D240" s="10">
        <v>2014</v>
      </c>
      <c r="E240" s="7" t="s">
        <v>579</v>
      </c>
      <c r="F240" s="8">
        <v>2037920.15</v>
      </c>
      <c r="G240" s="9">
        <v>11.53</v>
      </c>
      <c r="H240" s="4" t="s">
        <v>705</v>
      </c>
    </row>
    <row r="241" spans="1:8" ht="30" x14ac:dyDescent="0.25">
      <c r="B241" s="86"/>
      <c r="C241" s="89"/>
      <c r="D241" s="10">
        <v>2014</v>
      </c>
      <c r="E241" s="7" t="s">
        <v>632</v>
      </c>
      <c r="F241" s="8">
        <v>10000</v>
      </c>
      <c r="G241" s="9"/>
      <c r="H241" s="4"/>
    </row>
    <row r="242" spans="1:8" ht="30" x14ac:dyDescent="0.25">
      <c r="B242" s="87"/>
      <c r="C242" s="90"/>
      <c r="D242" s="10">
        <v>2012</v>
      </c>
      <c r="E242" s="7" t="s">
        <v>632</v>
      </c>
      <c r="F242" s="8">
        <v>300900</v>
      </c>
      <c r="G242" s="9"/>
      <c r="H242" s="4"/>
    </row>
    <row r="243" spans="1:8" ht="30" x14ac:dyDescent="0.25">
      <c r="A243" s="6">
        <v>115</v>
      </c>
      <c r="B243" s="85" t="s">
        <v>0</v>
      </c>
      <c r="C243" s="88" t="s">
        <v>109</v>
      </c>
      <c r="D243" s="10">
        <v>2015</v>
      </c>
      <c r="E243" s="7" t="s">
        <v>632</v>
      </c>
      <c r="F243" s="8">
        <v>126000</v>
      </c>
      <c r="G243" s="9"/>
      <c r="H243" s="4"/>
    </row>
    <row r="244" spans="1:8" ht="27" customHeight="1" x14ac:dyDescent="0.25">
      <c r="B244" s="86"/>
      <c r="C244" s="89"/>
      <c r="D244" s="10">
        <v>2013</v>
      </c>
      <c r="E244" s="7" t="s">
        <v>632</v>
      </c>
      <c r="F244" s="8">
        <v>28000</v>
      </c>
      <c r="G244" s="9"/>
      <c r="H244" s="4" t="s">
        <v>726</v>
      </c>
    </row>
    <row r="245" spans="1:8" ht="27" customHeight="1" x14ac:dyDescent="0.25">
      <c r="B245" s="86"/>
      <c r="C245" s="89"/>
      <c r="D245" s="10">
        <v>2008</v>
      </c>
      <c r="E245" s="7" t="s">
        <v>719</v>
      </c>
      <c r="F245" s="8"/>
      <c r="G245" s="9"/>
      <c r="H245" s="4"/>
    </row>
    <row r="246" spans="1:8" ht="27" customHeight="1" x14ac:dyDescent="0.25">
      <c r="B246" s="86"/>
      <c r="C246" s="89"/>
      <c r="D246" s="10">
        <v>2007</v>
      </c>
      <c r="E246" s="7" t="s">
        <v>681</v>
      </c>
      <c r="F246" s="8">
        <v>149000</v>
      </c>
      <c r="G246" s="9"/>
      <c r="H246" s="4" t="s">
        <v>922</v>
      </c>
    </row>
    <row r="247" spans="1:8" ht="27" customHeight="1" x14ac:dyDescent="0.25">
      <c r="B247" s="86"/>
      <c r="C247" s="89"/>
      <c r="D247" s="10">
        <v>2007</v>
      </c>
      <c r="E247" s="7" t="s">
        <v>681</v>
      </c>
      <c r="F247" s="8">
        <v>130000</v>
      </c>
      <c r="G247" s="9"/>
      <c r="H247" s="4" t="s">
        <v>726</v>
      </c>
    </row>
    <row r="248" spans="1:8" ht="27" customHeight="1" x14ac:dyDescent="0.25">
      <c r="B248" s="87"/>
      <c r="C248" s="90"/>
      <c r="D248" s="12">
        <v>2021</v>
      </c>
      <c r="E248" s="7" t="s">
        <v>632</v>
      </c>
      <c r="F248" s="8">
        <v>100000</v>
      </c>
      <c r="G248" s="9"/>
      <c r="H248" s="4"/>
    </row>
    <row r="249" spans="1:8" ht="29.25" customHeight="1" x14ac:dyDescent="0.25">
      <c r="A249" s="6">
        <v>116</v>
      </c>
      <c r="B249" s="85" t="s">
        <v>0</v>
      </c>
      <c r="C249" s="88" t="s">
        <v>110</v>
      </c>
      <c r="D249" s="10">
        <v>2018</v>
      </c>
      <c r="E249" s="7" t="s">
        <v>632</v>
      </c>
      <c r="F249" s="8">
        <v>221840</v>
      </c>
      <c r="G249" s="9"/>
      <c r="H249" s="4" t="s">
        <v>783</v>
      </c>
    </row>
    <row r="250" spans="1:8" ht="22.5" customHeight="1" x14ac:dyDescent="0.25">
      <c r="A250" s="6">
        <v>117</v>
      </c>
      <c r="B250" s="86"/>
      <c r="C250" s="89"/>
      <c r="D250" s="12">
        <v>2018</v>
      </c>
      <c r="E250" s="11" t="s">
        <v>579</v>
      </c>
      <c r="F250" s="13">
        <v>145264.18</v>
      </c>
      <c r="G250" s="14">
        <v>0.35</v>
      </c>
      <c r="H250" s="5" t="s">
        <v>843</v>
      </c>
    </row>
    <row r="251" spans="1:8" ht="27.75" customHeight="1" x14ac:dyDescent="0.25">
      <c r="A251" s="6">
        <v>118</v>
      </c>
      <c r="B251" s="86"/>
      <c r="C251" s="89"/>
      <c r="D251" s="12">
        <v>2017</v>
      </c>
      <c r="E251" s="7" t="s">
        <v>719</v>
      </c>
      <c r="F251" s="13">
        <v>110000</v>
      </c>
      <c r="G251" s="14"/>
      <c r="H251" s="5"/>
    </row>
    <row r="252" spans="1:8" ht="27" customHeight="1" x14ac:dyDescent="0.25">
      <c r="A252" s="6">
        <v>119</v>
      </c>
      <c r="B252" s="86"/>
      <c r="C252" s="89"/>
      <c r="D252" s="12">
        <v>2017</v>
      </c>
      <c r="E252" s="11" t="s">
        <v>579</v>
      </c>
      <c r="F252" s="13">
        <v>614497.06999999995</v>
      </c>
      <c r="G252" s="14">
        <v>3.4</v>
      </c>
      <c r="H252" s="5"/>
    </row>
    <row r="253" spans="1:8" ht="29.25" customHeight="1" x14ac:dyDescent="0.25">
      <c r="B253" s="86"/>
      <c r="C253" s="89"/>
      <c r="D253" s="12">
        <v>2011</v>
      </c>
      <c r="E253" s="7" t="s">
        <v>632</v>
      </c>
      <c r="F253" s="13">
        <v>106620</v>
      </c>
      <c r="G253" s="14"/>
      <c r="H253" s="5"/>
    </row>
    <row r="254" spans="1:8" ht="24" customHeight="1" x14ac:dyDescent="0.25">
      <c r="B254" s="86"/>
      <c r="C254" s="89"/>
      <c r="D254" s="12">
        <v>2007</v>
      </c>
      <c r="E254" s="7" t="s">
        <v>681</v>
      </c>
      <c r="F254" s="13">
        <v>128000</v>
      </c>
      <c r="G254" s="14"/>
      <c r="H254" s="5"/>
    </row>
    <row r="255" spans="1:8" ht="30.75" customHeight="1" x14ac:dyDescent="0.25">
      <c r="B255" s="87"/>
      <c r="C255" s="90"/>
      <c r="D255" s="12">
        <v>2021</v>
      </c>
      <c r="E255" s="7" t="s">
        <v>632</v>
      </c>
      <c r="F255" s="13">
        <v>121000</v>
      </c>
      <c r="G255" s="14"/>
      <c r="H255" s="5"/>
    </row>
    <row r="256" spans="1:8" ht="35.25" customHeight="1" x14ac:dyDescent="0.25">
      <c r="A256" s="6">
        <v>120</v>
      </c>
      <c r="B256" s="85" t="s">
        <v>111</v>
      </c>
      <c r="C256" s="88" t="s">
        <v>112</v>
      </c>
      <c r="D256" s="10">
        <v>2015</v>
      </c>
      <c r="E256" s="7" t="s">
        <v>632</v>
      </c>
      <c r="F256" s="8">
        <v>21138.16</v>
      </c>
      <c r="G256" s="9"/>
      <c r="H256" s="4"/>
    </row>
    <row r="257" spans="1:8" ht="35.25" customHeight="1" x14ac:dyDescent="0.25">
      <c r="B257" s="86"/>
      <c r="C257" s="89"/>
      <c r="D257" s="10">
        <v>2011</v>
      </c>
      <c r="E257" s="7" t="s">
        <v>632</v>
      </c>
      <c r="F257" s="8">
        <v>206500</v>
      </c>
      <c r="G257" s="9"/>
      <c r="H257" s="4" t="s">
        <v>766</v>
      </c>
    </row>
    <row r="258" spans="1:8" ht="35.25" customHeight="1" x14ac:dyDescent="0.25">
      <c r="B258" s="87"/>
      <c r="C258" s="90"/>
      <c r="D258" s="10">
        <v>2010</v>
      </c>
      <c r="E258" s="7" t="s">
        <v>632</v>
      </c>
      <c r="F258" s="8">
        <v>190000</v>
      </c>
      <c r="G258" s="9"/>
      <c r="H258" s="4" t="s">
        <v>789</v>
      </c>
    </row>
    <row r="259" spans="1:8" ht="45" x14ac:dyDescent="0.25">
      <c r="A259" s="6">
        <v>121</v>
      </c>
      <c r="B259" s="85" t="s">
        <v>111</v>
      </c>
      <c r="C259" s="88" t="s">
        <v>113</v>
      </c>
      <c r="D259" s="12">
        <v>2019</v>
      </c>
      <c r="E259" s="11" t="s">
        <v>579</v>
      </c>
      <c r="F259" s="13">
        <v>5561000</v>
      </c>
      <c r="G259" s="9"/>
      <c r="H259" s="4" t="s">
        <v>621</v>
      </c>
    </row>
    <row r="260" spans="1:8" ht="30" customHeight="1" x14ac:dyDescent="0.25">
      <c r="B260" s="86"/>
      <c r="C260" s="89"/>
      <c r="D260" s="12">
        <v>2013</v>
      </c>
      <c r="E260" s="7" t="s">
        <v>632</v>
      </c>
      <c r="F260" s="13">
        <v>67260</v>
      </c>
      <c r="G260" s="9"/>
      <c r="H260" s="4" t="s">
        <v>720</v>
      </c>
    </row>
    <row r="261" spans="1:8" ht="26.25" customHeight="1" x14ac:dyDescent="0.25">
      <c r="B261" s="87"/>
      <c r="C261" s="90"/>
      <c r="D261" s="12">
        <v>2005</v>
      </c>
      <c r="E261" s="7" t="s">
        <v>681</v>
      </c>
      <c r="F261" s="13">
        <v>72065</v>
      </c>
      <c r="G261" s="9"/>
      <c r="H261" s="4" t="s">
        <v>1018</v>
      </c>
    </row>
    <row r="262" spans="1:8" ht="21.75" customHeight="1" x14ac:dyDescent="0.25">
      <c r="A262" s="6">
        <v>122</v>
      </c>
      <c r="B262" s="85" t="s">
        <v>111</v>
      </c>
      <c r="C262" s="88" t="s">
        <v>115</v>
      </c>
      <c r="D262" s="10">
        <v>2020</v>
      </c>
      <c r="E262" s="7" t="s">
        <v>579</v>
      </c>
      <c r="F262" s="8">
        <v>542691</v>
      </c>
      <c r="G262" s="9">
        <v>1.5</v>
      </c>
      <c r="H262" s="4"/>
    </row>
    <row r="263" spans="1:8" ht="30" x14ac:dyDescent="0.25">
      <c r="A263" s="6">
        <v>123</v>
      </c>
      <c r="B263" s="86"/>
      <c r="C263" s="89"/>
      <c r="D263" s="10">
        <v>2018</v>
      </c>
      <c r="E263" s="7" t="s">
        <v>632</v>
      </c>
      <c r="F263" s="8">
        <v>9822.93</v>
      </c>
      <c r="G263" s="9"/>
      <c r="H263" s="4"/>
    </row>
    <row r="264" spans="1:8" ht="30" x14ac:dyDescent="0.25">
      <c r="B264" s="86"/>
      <c r="C264" s="89"/>
      <c r="D264" s="10">
        <v>2012</v>
      </c>
      <c r="E264" s="7" t="s">
        <v>632</v>
      </c>
      <c r="F264" s="8">
        <v>18880</v>
      </c>
      <c r="G264" s="9"/>
      <c r="H264" s="4"/>
    </row>
    <row r="265" spans="1:8" ht="27.75" customHeight="1" x14ac:dyDescent="0.25">
      <c r="B265" s="86"/>
      <c r="C265" s="89"/>
      <c r="D265" s="10">
        <v>2012</v>
      </c>
      <c r="E265" s="7" t="s">
        <v>632</v>
      </c>
      <c r="F265" s="8">
        <v>15045</v>
      </c>
      <c r="G265" s="9"/>
      <c r="H265" s="4" t="s">
        <v>759</v>
      </c>
    </row>
    <row r="266" spans="1:8" ht="27.75" customHeight="1" x14ac:dyDescent="0.25">
      <c r="B266" s="86"/>
      <c r="C266" s="89"/>
      <c r="D266" s="10">
        <v>2011</v>
      </c>
      <c r="E266" s="7" t="s">
        <v>632</v>
      </c>
      <c r="F266" s="8">
        <v>104305</v>
      </c>
      <c r="G266" s="9"/>
      <c r="H266" s="4" t="s">
        <v>767</v>
      </c>
    </row>
    <row r="267" spans="1:8" ht="27.75" customHeight="1" x14ac:dyDescent="0.25">
      <c r="B267" s="86"/>
      <c r="C267" s="89"/>
      <c r="D267" s="10">
        <v>2008</v>
      </c>
      <c r="E267" s="7" t="s">
        <v>632</v>
      </c>
      <c r="F267" s="8">
        <v>780000</v>
      </c>
      <c r="G267" s="9"/>
      <c r="H267" s="4"/>
    </row>
    <row r="268" spans="1:8" ht="22.5" customHeight="1" x14ac:dyDescent="0.25">
      <c r="B268" s="87"/>
      <c r="C268" s="90"/>
      <c r="D268" s="10">
        <v>2007</v>
      </c>
      <c r="E268" s="7" t="s">
        <v>681</v>
      </c>
      <c r="F268" s="8">
        <v>126000</v>
      </c>
      <c r="G268" s="9"/>
      <c r="H268" s="4"/>
    </row>
    <row r="269" spans="1:8" ht="30" x14ac:dyDescent="0.25">
      <c r="A269" s="6">
        <v>124</v>
      </c>
      <c r="B269" s="85" t="s">
        <v>111</v>
      </c>
      <c r="C269" s="88" t="s">
        <v>116</v>
      </c>
      <c r="D269" s="10">
        <v>2018</v>
      </c>
      <c r="E269" s="7" t="s">
        <v>579</v>
      </c>
      <c r="F269" s="8">
        <v>3165000</v>
      </c>
      <c r="G269" s="9">
        <v>3.8</v>
      </c>
      <c r="H269" s="4" t="s">
        <v>651</v>
      </c>
    </row>
    <row r="270" spans="1:8" ht="30" x14ac:dyDescent="0.25">
      <c r="B270" s="87"/>
      <c r="C270" s="90"/>
      <c r="D270" s="10">
        <v>2009</v>
      </c>
      <c r="E270" s="7" t="s">
        <v>632</v>
      </c>
      <c r="F270" s="8">
        <v>56000</v>
      </c>
      <c r="G270" s="9"/>
      <c r="H270" s="4"/>
    </row>
    <row r="271" spans="1:8" ht="30" x14ac:dyDescent="0.25">
      <c r="A271" s="6">
        <v>125</v>
      </c>
      <c r="B271" s="1" t="s">
        <v>111</v>
      </c>
      <c r="C271" s="2" t="s">
        <v>117</v>
      </c>
      <c r="D271" s="12">
        <v>2017</v>
      </c>
      <c r="E271" s="7" t="s">
        <v>591</v>
      </c>
      <c r="F271" s="8">
        <v>339840</v>
      </c>
      <c r="G271" s="9"/>
      <c r="H271" s="4"/>
    </row>
    <row r="272" spans="1:8" ht="30" x14ac:dyDescent="0.25">
      <c r="A272" s="6">
        <v>126</v>
      </c>
      <c r="B272" s="85" t="s">
        <v>111</v>
      </c>
      <c r="C272" s="88" t="s">
        <v>118</v>
      </c>
      <c r="D272" s="10">
        <v>2018</v>
      </c>
      <c r="E272" s="7" t="s">
        <v>632</v>
      </c>
      <c r="F272" s="8">
        <v>6430.28</v>
      </c>
      <c r="G272" s="9"/>
      <c r="H272" s="4"/>
    </row>
    <row r="273" spans="1:8" ht="30" x14ac:dyDescent="0.25">
      <c r="A273" s="6">
        <v>127</v>
      </c>
      <c r="B273" s="86"/>
      <c r="C273" s="89"/>
      <c r="D273" s="10">
        <v>2018</v>
      </c>
      <c r="E273" s="7" t="s">
        <v>632</v>
      </c>
      <c r="F273" s="8">
        <v>62823.23</v>
      </c>
      <c r="G273" s="9"/>
      <c r="H273" s="4" t="s">
        <v>628</v>
      </c>
    </row>
    <row r="274" spans="1:8" ht="29.25" customHeight="1" x14ac:dyDescent="0.25">
      <c r="A274" s="6">
        <v>128</v>
      </c>
      <c r="B274" s="86"/>
      <c r="C274" s="89"/>
      <c r="D274" s="10">
        <v>2017</v>
      </c>
      <c r="E274" s="7" t="s">
        <v>591</v>
      </c>
      <c r="F274" s="8">
        <v>60000</v>
      </c>
      <c r="G274" s="9"/>
      <c r="H274" s="4"/>
    </row>
    <row r="275" spans="1:8" ht="29.25" customHeight="1" x14ac:dyDescent="0.25">
      <c r="B275" s="86"/>
      <c r="C275" s="89"/>
      <c r="D275" s="10">
        <v>2012</v>
      </c>
      <c r="E275" s="7" t="s">
        <v>632</v>
      </c>
      <c r="F275" s="8">
        <v>14691</v>
      </c>
      <c r="G275" s="9"/>
      <c r="H275" s="4"/>
    </row>
    <row r="276" spans="1:8" ht="29.25" customHeight="1" x14ac:dyDescent="0.25">
      <c r="B276" s="86"/>
      <c r="C276" s="89"/>
      <c r="D276" s="10">
        <v>2011</v>
      </c>
      <c r="E276" s="7" t="s">
        <v>632</v>
      </c>
      <c r="F276" s="8">
        <v>104305</v>
      </c>
      <c r="G276" s="9"/>
      <c r="H276" s="4" t="s">
        <v>785</v>
      </c>
    </row>
    <row r="277" spans="1:8" ht="29.25" customHeight="1" x14ac:dyDescent="0.25">
      <c r="B277" s="86"/>
      <c r="C277" s="89"/>
      <c r="D277" s="10">
        <v>2006</v>
      </c>
      <c r="E277" s="7" t="s">
        <v>681</v>
      </c>
      <c r="F277" s="8">
        <v>100000</v>
      </c>
      <c r="G277" s="9"/>
      <c r="H277" s="4" t="s">
        <v>628</v>
      </c>
    </row>
    <row r="278" spans="1:8" ht="29.25" customHeight="1" x14ac:dyDescent="0.25">
      <c r="B278" s="87"/>
      <c r="C278" s="90"/>
      <c r="D278" s="10">
        <v>2006</v>
      </c>
      <c r="E278" s="7" t="s">
        <v>681</v>
      </c>
      <c r="F278" s="8">
        <v>130000</v>
      </c>
      <c r="G278" s="9"/>
      <c r="H278" s="4"/>
    </row>
    <row r="279" spans="1:8" ht="30" customHeight="1" x14ac:dyDescent="0.25">
      <c r="A279" s="6">
        <v>129</v>
      </c>
      <c r="B279" s="1" t="s">
        <v>111</v>
      </c>
      <c r="C279" s="2" t="s">
        <v>119</v>
      </c>
      <c r="D279" s="10">
        <v>2007</v>
      </c>
      <c r="E279" s="7" t="s">
        <v>681</v>
      </c>
      <c r="F279" s="8">
        <v>115661</v>
      </c>
      <c r="G279" s="9"/>
      <c r="H279" s="4"/>
    </row>
    <row r="280" spans="1:8" ht="29.25" customHeight="1" x14ac:dyDescent="0.25">
      <c r="A280" s="6">
        <v>130</v>
      </c>
      <c r="B280" s="1" t="s">
        <v>111</v>
      </c>
      <c r="C280" s="2" t="s">
        <v>120</v>
      </c>
      <c r="D280" s="10">
        <v>2007</v>
      </c>
      <c r="E280" s="7" t="s">
        <v>681</v>
      </c>
      <c r="F280" s="8">
        <v>99000</v>
      </c>
      <c r="G280" s="9"/>
      <c r="H280" s="4"/>
    </row>
    <row r="281" spans="1:8" ht="30" x14ac:dyDescent="0.25">
      <c r="A281" s="6">
        <v>131</v>
      </c>
      <c r="B281" s="85" t="s">
        <v>111</v>
      </c>
      <c r="C281" s="88" t="s">
        <v>122</v>
      </c>
      <c r="D281" s="10">
        <v>2016</v>
      </c>
      <c r="E281" s="7" t="s">
        <v>591</v>
      </c>
      <c r="F281" s="8">
        <v>387040</v>
      </c>
      <c r="G281" s="9"/>
      <c r="H281" s="4"/>
    </row>
    <row r="282" spans="1:8" ht="31.5" customHeight="1" x14ac:dyDescent="0.25">
      <c r="B282" s="86"/>
      <c r="C282" s="89"/>
      <c r="D282" s="10">
        <v>2009</v>
      </c>
      <c r="E282" s="7" t="s">
        <v>632</v>
      </c>
      <c r="F282" s="8">
        <v>1500</v>
      </c>
      <c r="G282" s="9"/>
      <c r="H282" s="4"/>
    </row>
    <row r="283" spans="1:8" ht="31.5" customHeight="1" x14ac:dyDescent="0.25">
      <c r="B283" s="87"/>
      <c r="C283" s="90"/>
      <c r="D283" s="7">
        <v>2006</v>
      </c>
      <c r="E283" s="7" t="s">
        <v>681</v>
      </c>
      <c r="F283" s="8">
        <v>500000</v>
      </c>
      <c r="G283" s="9"/>
      <c r="H283" s="4"/>
    </row>
    <row r="284" spans="1:8" ht="30" x14ac:dyDescent="0.25">
      <c r="A284" s="6">
        <v>132</v>
      </c>
      <c r="B284" s="85" t="s">
        <v>111</v>
      </c>
      <c r="C284" s="88" t="s">
        <v>123</v>
      </c>
      <c r="D284" s="10">
        <v>2018</v>
      </c>
      <c r="E284" s="7" t="s">
        <v>632</v>
      </c>
      <c r="F284" s="8">
        <v>11684.94</v>
      </c>
      <c r="G284" s="9"/>
      <c r="H284" s="4" t="s">
        <v>631</v>
      </c>
    </row>
    <row r="285" spans="1:8" ht="32.25" customHeight="1" x14ac:dyDescent="0.25">
      <c r="A285" s="6">
        <v>133</v>
      </c>
      <c r="B285" s="86"/>
      <c r="C285" s="89"/>
      <c r="D285" s="10">
        <v>2016</v>
      </c>
      <c r="E285" s="7" t="s">
        <v>591</v>
      </c>
      <c r="F285" s="8">
        <v>100000</v>
      </c>
      <c r="G285" s="9"/>
      <c r="H285" s="4"/>
    </row>
    <row r="286" spans="1:8" ht="32.25" customHeight="1" x14ac:dyDescent="0.25">
      <c r="B286" s="86"/>
      <c r="C286" s="89"/>
      <c r="D286" s="10">
        <v>2009</v>
      </c>
      <c r="E286" s="7" t="s">
        <v>632</v>
      </c>
      <c r="F286" s="8">
        <v>45000</v>
      </c>
      <c r="G286" s="9"/>
      <c r="H286" s="4" t="s">
        <v>891</v>
      </c>
    </row>
    <row r="287" spans="1:8" ht="32.25" customHeight="1" x14ac:dyDescent="0.25">
      <c r="B287" s="86"/>
      <c r="C287" s="89"/>
      <c r="D287" s="10">
        <v>2009</v>
      </c>
      <c r="E287" s="7" t="s">
        <v>632</v>
      </c>
      <c r="F287" s="8">
        <v>5100</v>
      </c>
      <c r="G287" s="9"/>
      <c r="H287" s="4"/>
    </row>
    <row r="288" spans="1:8" ht="25.5" customHeight="1" x14ac:dyDescent="0.25">
      <c r="B288" s="87"/>
      <c r="C288" s="90"/>
      <c r="D288" s="10">
        <v>2006</v>
      </c>
      <c r="E288" s="7" t="s">
        <v>681</v>
      </c>
      <c r="F288" s="8">
        <v>100000</v>
      </c>
      <c r="G288" s="9"/>
      <c r="H288" s="4"/>
    </row>
    <row r="289" spans="1:8" ht="52.5" customHeight="1" x14ac:dyDescent="0.25">
      <c r="A289" s="6">
        <v>134</v>
      </c>
      <c r="B289" s="85" t="s">
        <v>111</v>
      </c>
      <c r="C289" s="88" t="s">
        <v>124</v>
      </c>
      <c r="D289" s="10">
        <v>2018</v>
      </c>
      <c r="E289" s="7" t="s">
        <v>579</v>
      </c>
      <c r="F289" s="8">
        <v>5223037.42</v>
      </c>
      <c r="G289" s="9"/>
      <c r="H289" s="4" t="s">
        <v>650</v>
      </c>
    </row>
    <row r="290" spans="1:8" ht="30" x14ac:dyDescent="0.25">
      <c r="B290" s="86"/>
      <c r="C290" s="89"/>
      <c r="D290" s="10">
        <v>2015</v>
      </c>
      <c r="E290" s="7" t="s">
        <v>632</v>
      </c>
      <c r="F290" s="8">
        <v>47410.27</v>
      </c>
      <c r="G290" s="9"/>
      <c r="H290" s="4"/>
    </row>
    <row r="291" spans="1:8" x14ac:dyDescent="0.25">
      <c r="B291" s="86"/>
      <c r="C291" s="89"/>
      <c r="D291" s="10">
        <v>2013</v>
      </c>
      <c r="E291" s="7" t="s">
        <v>579</v>
      </c>
      <c r="F291" s="8">
        <v>2180129.06</v>
      </c>
      <c r="G291" s="9">
        <v>4.45</v>
      </c>
      <c r="H291" s="4" t="s">
        <v>743</v>
      </c>
    </row>
    <row r="292" spans="1:8" ht="30" x14ac:dyDescent="0.25">
      <c r="B292" s="87"/>
      <c r="C292" s="90"/>
      <c r="D292" s="10">
        <v>2010</v>
      </c>
      <c r="E292" s="7" t="s">
        <v>632</v>
      </c>
      <c r="F292" s="8">
        <v>78535</v>
      </c>
      <c r="G292" s="9"/>
      <c r="H292" s="4"/>
    </row>
    <row r="293" spans="1:8" ht="19.5" customHeight="1" x14ac:dyDescent="0.25">
      <c r="A293" s="6">
        <v>135</v>
      </c>
      <c r="B293" s="85" t="s">
        <v>111</v>
      </c>
      <c r="C293" s="88" t="s">
        <v>125</v>
      </c>
      <c r="D293" s="10">
        <v>2017</v>
      </c>
      <c r="E293" s="7" t="s">
        <v>579</v>
      </c>
      <c r="F293" s="8">
        <v>1490862</v>
      </c>
      <c r="G293" s="9">
        <v>2.4</v>
      </c>
      <c r="H293" s="4" t="s">
        <v>663</v>
      </c>
    </row>
    <row r="294" spans="1:8" ht="19.5" customHeight="1" x14ac:dyDescent="0.25">
      <c r="B294" s="86"/>
      <c r="C294" s="89"/>
      <c r="D294" s="10">
        <v>2014</v>
      </c>
      <c r="E294" s="7" t="s">
        <v>579</v>
      </c>
      <c r="F294" s="8">
        <v>1566595.15</v>
      </c>
      <c r="G294" s="9">
        <v>9</v>
      </c>
      <c r="H294" s="4" t="s">
        <v>706</v>
      </c>
    </row>
    <row r="295" spans="1:8" ht="27" customHeight="1" x14ac:dyDescent="0.25">
      <c r="B295" s="86"/>
      <c r="C295" s="89"/>
      <c r="D295" s="10">
        <v>2010</v>
      </c>
      <c r="E295" s="7" t="s">
        <v>632</v>
      </c>
      <c r="F295" s="8">
        <v>3828</v>
      </c>
      <c r="G295" s="9"/>
      <c r="H295" s="4"/>
    </row>
    <row r="296" spans="1:8" ht="27" customHeight="1" x14ac:dyDescent="0.25">
      <c r="B296" s="86"/>
      <c r="C296" s="89"/>
      <c r="D296" s="10">
        <v>2009</v>
      </c>
      <c r="E296" s="7" t="s">
        <v>632</v>
      </c>
      <c r="F296" s="8">
        <v>35000</v>
      </c>
      <c r="G296" s="9"/>
      <c r="H296" s="4"/>
    </row>
    <row r="297" spans="1:8" ht="27" customHeight="1" x14ac:dyDescent="0.25">
      <c r="B297" s="87"/>
      <c r="C297" s="90"/>
      <c r="D297" s="10">
        <v>2021</v>
      </c>
      <c r="E297" s="7" t="s">
        <v>632</v>
      </c>
      <c r="F297" s="8">
        <v>175820</v>
      </c>
      <c r="G297" s="9"/>
      <c r="H297" s="4"/>
    </row>
    <row r="298" spans="1:8" ht="30" x14ac:dyDescent="0.25">
      <c r="A298" s="6">
        <v>136</v>
      </c>
      <c r="B298" s="85" t="s">
        <v>111</v>
      </c>
      <c r="C298" s="88" t="s">
        <v>126</v>
      </c>
      <c r="D298" s="10">
        <v>2018</v>
      </c>
      <c r="E298" s="7" t="s">
        <v>579</v>
      </c>
      <c r="F298" s="8">
        <v>3165000</v>
      </c>
      <c r="G298" s="9">
        <v>3.8</v>
      </c>
      <c r="H298" s="4" t="s">
        <v>651</v>
      </c>
    </row>
    <row r="299" spans="1:8" ht="30" x14ac:dyDescent="0.25">
      <c r="B299" s="86"/>
      <c r="C299" s="89"/>
      <c r="D299" s="10">
        <v>2012</v>
      </c>
      <c r="E299" s="7" t="s">
        <v>632</v>
      </c>
      <c r="F299" s="8">
        <v>45312</v>
      </c>
      <c r="G299" s="9"/>
      <c r="H299" s="4" t="s">
        <v>786</v>
      </c>
    </row>
    <row r="300" spans="1:8" ht="28.5" customHeight="1" x14ac:dyDescent="0.25">
      <c r="B300" s="86"/>
      <c r="C300" s="89"/>
      <c r="D300" s="10">
        <v>2009</v>
      </c>
      <c r="E300" s="7" t="s">
        <v>632</v>
      </c>
      <c r="F300" s="8">
        <v>15000</v>
      </c>
      <c r="G300" s="9"/>
      <c r="H300" s="4"/>
    </row>
    <row r="301" spans="1:8" ht="28.5" customHeight="1" x14ac:dyDescent="0.25">
      <c r="B301" s="87"/>
      <c r="C301" s="90"/>
      <c r="D301" s="10">
        <v>2007</v>
      </c>
      <c r="E301" s="7" t="s">
        <v>681</v>
      </c>
      <c r="F301" s="8">
        <v>66000</v>
      </c>
      <c r="G301" s="9"/>
      <c r="H301" s="4"/>
    </row>
    <row r="302" spans="1:8" ht="38.25" customHeight="1" x14ac:dyDescent="0.25">
      <c r="A302" s="6">
        <v>137</v>
      </c>
      <c r="B302" s="1" t="s">
        <v>111</v>
      </c>
      <c r="C302" s="2" t="s">
        <v>127</v>
      </c>
      <c r="D302" s="10">
        <v>2009</v>
      </c>
      <c r="E302" s="7" t="s">
        <v>632</v>
      </c>
      <c r="F302" s="8">
        <v>1500</v>
      </c>
      <c r="G302" s="9"/>
      <c r="H302" s="4"/>
    </row>
    <row r="303" spans="1:8" ht="25.5" customHeight="1" x14ac:dyDescent="0.25">
      <c r="A303" s="6">
        <v>138</v>
      </c>
      <c r="B303" s="85" t="s">
        <v>111</v>
      </c>
      <c r="C303" s="88" t="s">
        <v>128</v>
      </c>
      <c r="D303" s="10">
        <v>2020</v>
      </c>
      <c r="E303" s="7" t="s">
        <v>579</v>
      </c>
      <c r="F303" s="8">
        <v>572910.14</v>
      </c>
      <c r="G303" s="9">
        <v>1.7</v>
      </c>
      <c r="H303" s="4" t="s">
        <v>586</v>
      </c>
    </row>
    <row r="304" spans="1:8" ht="47.25" customHeight="1" x14ac:dyDescent="0.25">
      <c r="A304" s="6">
        <v>139</v>
      </c>
      <c r="B304" s="86"/>
      <c r="C304" s="89"/>
      <c r="D304" s="10">
        <v>2018</v>
      </c>
      <c r="E304" s="7" t="s">
        <v>579</v>
      </c>
      <c r="F304" s="8">
        <v>5223037.42</v>
      </c>
      <c r="G304" s="9">
        <v>3.3</v>
      </c>
      <c r="H304" s="4" t="s">
        <v>650</v>
      </c>
    </row>
    <row r="305" spans="1:8" ht="21" customHeight="1" x14ac:dyDescent="0.25">
      <c r="B305" s="86"/>
      <c r="C305" s="89"/>
      <c r="D305" s="10">
        <v>2013</v>
      </c>
      <c r="E305" s="7" t="s">
        <v>579</v>
      </c>
      <c r="F305" s="8">
        <v>2180129.06</v>
      </c>
      <c r="G305" s="9">
        <v>5.35</v>
      </c>
      <c r="H305" s="4" t="s">
        <v>743</v>
      </c>
    </row>
    <row r="306" spans="1:8" ht="30.75" customHeight="1" x14ac:dyDescent="0.25">
      <c r="B306" s="86"/>
      <c r="C306" s="89"/>
      <c r="D306" s="10">
        <v>2012</v>
      </c>
      <c r="E306" s="7" t="s">
        <v>579</v>
      </c>
      <c r="F306" s="8">
        <v>1869855</v>
      </c>
      <c r="G306" s="9">
        <v>4</v>
      </c>
      <c r="H306" s="4" t="s">
        <v>751</v>
      </c>
    </row>
    <row r="307" spans="1:8" ht="33" customHeight="1" x14ac:dyDescent="0.25">
      <c r="B307" s="86"/>
      <c r="C307" s="89"/>
      <c r="D307" s="10">
        <v>2010</v>
      </c>
      <c r="E307" s="7" t="s">
        <v>632</v>
      </c>
      <c r="F307" s="8">
        <v>26520</v>
      </c>
      <c r="G307" s="9"/>
      <c r="H307" s="4"/>
    </row>
    <row r="308" spans="1:8" ht="39" customHeight="1" x14ac:dyDescent="0.25">
      <c r="B308" s="87"/>
      <c r="C308" s="90"/>
      <c r="D308" s="10">
        <v>2009</v>
      </c>
      <c r="E308" s="7" t="s">
        <v>632</v>
      </c>
      <c r="F308" s="8">
        <v>126997</v>
      </c>
      <c r="G308" s="9"/>
      <c r="H308" s="4"/>
    </row>
    <row r="309" spans="1:8" ht="30" x14ac:dyDescent="0.25">
      <c r="A309" s="6">
        <v>140</v>
      </c>
      <c r="B309" s="85" t="s">
        <v>111</v>
      </c>
      <c r="C309" s="88" t="s">
        <v>130</v>
      </c>
      <c r="D309" s="10">
        <v>2018</v>
      </c>
      <c r="E309" s="7" t="s">
        <v>632</v>
      </c>
      <c r="F309" s="8">
        <v>218300</v>
      </c>
      <c r="G309" s="9"/>
      <c r="H309" s="4"/>
    </row>
    <row r="310" spans="1:8" ht="33" customHeight="1" x14ac:dyDescent="0.25">
      <c r="A310" s="6">
        <v>141</v>
      </c>
      <c r="B310" s="86"/>
      <c r="C310" s="89"/>
      <c r="D310" s="10">
        <v>2018</v>
      </c>
      <c r="E310" s="7" t="s">
        <v>632</v>
      </c>
      <c r="F310" s="8">
        <v>235340</v>
      </c>
      <c r="G310" s="9"/>
      <c r="H310" s="4" t="s">
        <v>633</v>
      </c>
    </row>
    <row r="311" spans="1:8" ht="33" customHeight="1" x14ac:dyDescent="0.25">
      <c r="A311" s="6">
        <v>142</v>
      </c>
      <c r="B311" s="86"/>
      <c r="C311" s="89"/>
      <c r="D311" s="10">
        <v>2018</v>
      </c>
      <c r="E311" s="7" t="s">
        <v>632</v>
      </c>
      <c r="F311" s="8">
        <v>133340</v>
      </c>
      <c r="G311" s="9"/>
      <c r="H311" s="4" t="s">
        <v>634</v>
      </c>
    </row>
    <row r="312" spans="1:8" ht="33" customHeight="1" x14ac:dyDescent="0.25">
      <c r="B312" s="86"/>
      <c r="C312" s="89"/>
      <c r="D312" s="10">
        <v>2011</v>
      </c>
      <c r="E312" s="7" t="s">
        <v>632</v>
      </c>
      <c r="F312" s="8">
        <v>164440</v>
      </c>
      <c r="G312" s="9"/>
      <c r="H312" s="4" t="s">
        <v>765</v>
      </c>
    </row>
    <row r="313" spans="1:8" ht="33" customHeight="1" x14ac:dyDescent="0.25">
      <c r="B313" s="86"/>
      <c r="C313" s="89"/>
      <c r="D313" s="10">
        <v>2008</v>
      </c>
      <c r="E313" s="7" t="s">
        <v>632</v>
      </c>
      <c r="F313" s="8">
        <v>117600</v>
      </c>
      <c r="G313" s="9"/>
      <c r="H313" s="4"/>
    </row>
    <row r="314" spans="1:8" ht="48" customHeight="1" x14ac:dyDescent="0.25">
      <c r="B314" s="87"/>
      <c r="C314" s="90"/>
      <c r="D314" s="10">
        <v>2006</v>
      </c>
      <c r="E314" s="7" t="s">
        <v>820</v>
      </c>
      <c r="F314" s="8">
        <v>590000</v>
      </c>
      <c r="G314" s="9"/>
      <c r="H314" s="4" t="s">
        <v>993</v>
      </c>
    </row>
    <row r="315" spans="1:8" ht="30" customHeight="1" x14ac:dyDescent="0.25">
      <c r="A315" s="6">
        <v>143</v>
      </c>
      <c r="B315" s="1" t="s">
        <v>111</v>
      </c>
      <c r="C315" s="2" t="s">
        <v>132</v>
      </c>
      <c r="D315" s="10">
        <v>2007</v>
      </c>
      <c r="E315" s="7" t="s">
        <v>681</v>
      </c>
      <c r="F315" s="8">
        <v>75000</v>
      </c>
      <c r="G315" s="9"/>
      <c r="H315" s="4"/>
    </row>
    <row r="316" spans="1:8" ht="30" x14ac:dyDescent="0.25">
      <c r="A316" s="6">
        <v>144</v>
      </c>
      <c r="B316" s="85" t="s">
        <v>111</v>
      </c>
      <c r="C316" s="88" t="s">
        <v>133</v>
      </c>
      <c r="D316" s="10">
        <v>2016</v>
      </c>
      <c r="E316" s="7" t="s">
        <v>632</v>
      </c>
      <c r="F316" s="8">
        <v>101420.8</v>
      </c>
      <c r="G316" s="9"/>
      <c r="H316" s="4"/>
    </row>
    <row r="317" spans="1:8" ht="30" x14ac:dyDescent="0.25">
      <c r="B317" s="86"/>
      <c r="C317" s="89"/>
      <c r="D317" s="10">
        <v>2011</v>
      </c>
      <c r="E317" s="7" t="s">
        <v>632</v>
      </c>
      <c r="F317" s="8">
        <v>206500</v>
      </c>
      <c r="G317" s="9"/>
      <c r="H317" s="4" t="s">
        <v>766</v>
      </c>
    </row>
    <row r="318" spans="1:8" ht="30" x14ac:dyDescent="0.25">
      <c r="B318" s="87"/>
      <c r="C318" s="90"/>
      <c r="D318" s="10">
        <v>2010</v>
      </c>
      <c r="E318" s="7" t="s">
        <v>632</v>
      </c>
      <c r="F318" s="8">
        <v>190000</v>
      </c>
      <c r="G318" s="9"/>
      <c r="H318" s="4" t="s">
        <v>789</v>
      </c>
    </row>
    <row r="319" spans="1:8" ht="60" x14ac:dyDescent="0.25">
      <c r="A319" s="6">
        <v>145</v>
      </c>
      <c r="B319" s="85" t="s">
        <v>111</v>
      </c>
      <c r="C319" s="88" t="s">
        <v>134</v>
      </c>
      <c r="D319" s="10">
        <v>2018</v>
      </c>
      <c r="E319" s="7" t="s">
        <v>579</v>
      </c>
      <c r="F319" s="8">
        <v>5223037.42</v>
      </c>
      <c r="G319" s="9"/>
      <c r="H319" s="4" t="s">
        <v>650</v>
      </c>
    </row>
    <row r="320" spans="1:8" ht="30" x14ac:dyDescent="0.25">
      <c r="B320" s="86"/>
      <c r="C320" s="89"/>
      <c r="D320" s="10">
        <v>2015</v>
      </c>
      <c r="E320" s="7" t="s">
        <v>632</v>
      </c>
      <c r="F320" s="8">
        <v>175820</v>
      </c>
      <c r="G320" s="9"/>
      <c r="H320" s="4"/>
    </row>
    <row r="321" spans="1:8" x14ac:dyDescent="0.25">
      <c r="B321" s="87"/>
      <c r="C321" s="90"/>
      <c r="D321" s="10">
        <v>2007</v>
      </c>
      <c r="E321" s="7" t="s">
        <v>820</v>
      </c>
      <c r="F321" s="8">
        <v>60000</v>
      </c>
      <c r="G321" s="9"/>
      <c r="H321" s="4"/>
    </row>
    <row r="322" spans="1:8" ht="33.75" customHeight="1" x14ac:dyDescent="0.25">
      <c r="A322" s="6">
        <v>146</v>
      </c>
      <c r="B322" s="1" t="s">
        <v>111</v>
      </c>
      <c r="C322" s="2" t="s">
        <v>135</v>
      </c>
      <c r="D322" s="10">
        <v>2007</v>
      </c>
      <c r="E322" s="7" t="s">
        <v>820</v>
      </c>
      <c r="F322" s="8">
        <v>47000</v>
      </c>
      <c r="G322" s="9"/>
      <c r="H322" s="4"/>
    </row>
    <row r="323" spans="1:8" ht="28.5" customHeight="1" x14ac:dyDescent="0.25">
      <c r="A323" s="6">
        <v>147</v>
      </c>
      <c r="B323" s="1" t="s">
        <v>111</v>
      </c>
      <c r="C323" s="2" t="s">
        <v>136</v>
      </c>
      <c r="D323" s="10"/>
      <c r="E323" s="7"/>
      <c r="F323" s="8"/>
      <c r="G323" s="9"/>
      <c r="H323" s="4"/>
    </row>
    <row r="324" spans="1:8" ht="27" customHeight="1" x14ac:dyDescent="0.25">
      <c r="A324" s="6">
        <v>148</v>
      </c>
      <c r="B324" s="1" t="s">
        <v>111</v>
      </c>
      <c r="C324" s="2" t="s">
        <v>137</v>
      </c>
      <c r="D324" s="10">
        <v>2009</v>
      </c>
      <c r="E324" s="7" t="s">
        <v>820</v>
      </c>
      <c r="F324" s="8">
        <v>66500</v>
      </c>
      <c r="G324" s="9"/>
      <c r="H324" s="4"/>
    </row>
    <row r="325" spans="1:8" ht="45" x14ac:dyDescent="0.25">
      <c r="A325" s="6">
        <v>149</v>
      </c>
      <c r="B325" s="85" t="s">
        <v>111</v>
      </c>
      <c r="C325" s="88" t="s">
        <v>138</v>
      </c>
      <c r="D325" s="12">
        <v>2019</v>
      </c>
      <c r="E325" s="11" t="s">
        <v>579</v>
      </c>
      <c r="F325" s="13">
        <v>5561000</v>
      </c>
      <c r="G325" s="14">
        <v>5.65</v>
      </c>
      <c r="H325" s="4" t="s">
        <v>621</v>
      </c>
    </row>
    <row r="326" spans="1:8" ht="22.5" customHeight="1" x14ac:dyDescent="0.25">
      <c r="B326" s="86"/>
      <c r="C326" s="89"/>
      <c r="D326" s="12">
        <v>2015</v>
      </c>
      <c r="E326" s="11" t="s">
        <v>579</v>
      </c>
      <c r="F326" s="13">
        <v>1784000</v>
      </c>
      <c r="G326" s="14">
        <v>5.63</v>
      </c>
      <c r="H326" s="4" t="s">
        <v>694</v>
      </c>
    </row>
    <row r="327" spans="1:8" ht="45" x14ac:dyDescent="0.25">
      <c r="B327" s="86"/>
      <c r="C327" s="89"/>
      <c r="D327" s="10">
        <v>2012</v>
      </c>
      <c r="E327" s="7" t="s">
        <v>579</v>
      </c>
      <c r="F327" s="8">
        <v>1869855</v>
      </c>
      <c r="G327" s="9">
        <v>6.4</v>
      </c>
      <c r="H327" s="4" t="s">
        <v>751</v>
      </c>
    </row>
    <row r="328" spans="1:8" ht="30" x14ac:dyDescent="0.25">
      <c r="B328" s="86"/>
      <c r="C328" s="89"/>
      <c r="D328" s="10">
        <v>2009</v>
      </c>
      <c r="E328" s="7" t="s">
        <v>632</v>
      </c>
      <c r="F328" s="8">
        <v>12000</v>
      </c>
      <c r="G328" s="9"/>
      <c r="H328" s="4"/>
    </row>
    <row r="329" spans="1:8" ht="25.5" customHeight="1" x14ac:dyDescent="0.25">
      <c r="B329" s="86"/>
      <c r="C329" s="89"/>
      <c r="D329" s="10">
        <v>2006</v>
      </c>
      <c r="E329" s="7" t="s">
        <v>820</v>
      </c>
      <c r="F329" s="8">
        <v>190000</v>
      </c>
      <c r="G329" s="9"/>
      <c r="H329" s="4" t="s">
        <v>995</v>
      </c>
    </row>
    <row r="330" spans="1:8" ht="25.5" customHeight="1" x14ac:dyDescent="0.25">
      <c r="B330" s="87"/>
      <c r="C330" s="90"/>
      <c r="D330" s="10">
        <v>2021</v>
      </c>
      <c r="E330" s="7" t="s">
        <v>632</v>
      </c>
      <c r="F330" s="8">
        <v>150000</v>
      </c>
      <c r="G330" s="9"/>
      <c r="H330" s="4"/>
    </row>
    <row r="331" spans="1:8" ht="29.25" customHeight="1" x14ac:dyDescent="0.25">
      <c r="A331" s="6">
        <v>150</v>
      </c>
      <c r="B331" s="85" t="s">
        <v>111</v>
      </c>
      <c r="C331" s="88" t="s">
        <v>139</v>
      </c>
      <c r="D331" s="10">
        <v>2016</v>
      </c>
      <c r="E331" s="7" t="s">
        <v>579</v>
      </c>
      <c r="F331" s="8">
        <v>782500</v>
      </c>
      <c r="G331" s="9">
        <v>3.8</v>
      </c>
      <c r="H331" s="4"/>
    </row>
    <row r="332" spans="1:8" ht="30" x14ac:dyDescent="0.25">
      <c r="B332" s="86"/>
      <c r="C332" s="89"/>
      <c r="D332" s="10">
        <v>2012</v>
      </c>
      <c r="E332" s="7" t="s">
        <v>632</v>
      </c>
      <c r="F332" s="8">
        <v>78112</v>
      </c>
      <c r="G332" s="9"/>
      <c r="H332" s="4"/>
    </row>
    <row r="333" spans="1:8" ht="30" x14ac:dyDescent="0.25">
      <c r="B333" s="86"/>
      <c r="C333" s="89"/>
      <c r="D333" s="10">
        <v>2010</v>
      </c>
      <c r="E333" s="7" t="s">
        <v>632</v>
      </c>
      <c r="F333" s="8">
        <v>13267</v>
      </c>
      <c r="G333" s="9"/>
      <c r="H333" s="4"/>
    </row>
    <row r="334" spans="1:8" ht="30" x14ac:dyDescent="0.25">
      <c r="B334" s="86"/>
      <c r="C334" s="89"/>
      <c r="D334" s="10">
        <v>2009</v>
      </c>
      <c r="E334" s="7" t="s">
        <v>632</v>
      </c>
      <c r="F334" s="8">
        <v>30000</v>
      </c>
      <c r="G334" s="9"/>
      <c r="H334" s="4"/>
    </row>
    <row r="335" spans="1:8" ht="26.25" customHeight="1" x14ac:dyDescent="0.25">
      <c r="B335" s="87"/>
      <c r="C335" s="90"/>
      <c r="D335" s="10">
        <v>2007</v>
      </c>
      <c r="E335" s="7" t="s">
        <v>681</v>
      </c>
      <c r="F335" s="8">
        <v>201400</v>
      </c>
      <c r="G335" s="9"/>
      <c r="H335" s="4"/>
    </row>
    <row r="336" spans="1:8" ht="30" x14ac:dyDescent="0.25">
      <c r="A336" s="6">
        <v>151</v>
      </c>
      <c r="B336" s="85" t="s">
        <v>111</v>
      </c>
      <c r="C336" s="88" t="s">
        <v>140</v>
      </c>
      <c r="D336" s="10">
        <v>2018</v>
      </c>
      <c r="E336" s="7" t="s">
        <v>579</v>
      </c>
      <c r="F336" s="8">
        <v>3165000</v>
      </c>
      <c r="G336" s="9">
        <v>1.35</v>
      </c>
      <c r="H336" s="4" t="s">
        <v>651</v>
      </c>
    </row>
    <row r="337" spans="1:8" ht="30" x14ac:dyDescent="0.25">
      <c r="B337" s="86"/>
      <c r="C337" s="89"/>
      <c r="D337" s="10">
        <v>2009</v>
      </c>
      <c r="E337" s="7" t="s">
        <v>632</v>
      </c>
      <c r="F337" s="8">
        <v>17450</v>
      </c>
      <c r="G337" s="9"/>
      <c r="H337" s="4"/>
    </row>
    <row r="338" spans="1:8" ht="24.75" customHeight="1" x14ac:dyDescent="0.25">
      <c r="B338" s="87"/>
      <c r="C338" s="90"/>
      <c r="D338" s="10">
        <v>2021</v>
      </c>
      <c r="E338" s="7" t="s">
        <v>632</v>
      </c>
      <c r="F338" s="8">
        <v>157321</v>
      </c>
      <c r="G338" s="9"/>
      <c r="H338" s="4"/>
    </row>
    <row r="339" spans="1:8" ht="24" customHeight="1" x14ac:dyDescent="0.25">
      <c r="A339" s="6">
        <v>152</v>
      </c>
      <c r="B339" s="85" t="s">
        <v>111</v>
      </c>
      <c r="C339" s="88" t="s">
        <v>141</v>
      </c>
      <c r="D339" s="10">
        <v>2020</v>
      </c>
      <c r="E339" s="7" t="s">
        <v>579</v>
      </c>
      <c r="F339" s="8">
        <v>1591893.6</v>
      </c>
      <c r="G339" s="9">
        <v>4.4000000000000004</v>
      </c>
      <c r="H339" s="4"/>
    </row>
    <row r="340" spans="1:8" ht="30" x14ac:dyDescent="0.25">
      <c r="B340" s="86"/>
      <c r="C340" s="89"/>
      <c r="D340" s="10">
        <v>2015</v>
      </c>
      <c r="E340" s="7" t="s">
        <v>632</v>
      </c>
      <c r="F340" s="8">
        <v>66479.600000000006</v>
      </c>
      <c r="G340" s="9"/>
      <c r="H340" s="4"/>
    </row>
    <row r="341" spans="1:8" ht="25.5" customHeight="1" x14ac:dyDescent="0.25">
      <c r="B341" s="87"/>
      <c r="C341" s="90"/>
      <c r="D341" s="10">
        <v>2005</v>
      </c>
      <c r="E341" s="7" t="s">
        <v>681</v>
      </c>
      <c r="F341" s="8">
        <v>45000</v>
      </c>
      <c r="G341" s="9"/>
      <c r="H341" s="4"/>
    </row>
    <row r="342" spans="1:8" ht="45" x14ac:dyDescent="0.25">
      <c r="A342" s="6">
        <v>153</v>
      </c>
      <c r="B342" s="85" t="s">
        <v>111</v>
      </c>
      <c r="C342" s="88" t="s">
        <v>142</v>
      </c>
      <c r="D342" s="12">
        <v>2019</v>
      </c>
      <c r="E342" s="11" t="s">
        <v>579</v>
      </c>
      <c r="F342" s="13">
        <v>5561000</v>
      </c>
      <c r="G342" s="14"/>
      <c r="H342" s="4" t="s">
        <v>621</v>
      </c>
    </row>
    <row r="343" spans="1:8" ht="35.25" customHeight="1" x14ac:dyDescent="0.25">
      <c r="B343" s="86"/>
      <c r="C343" s="89"/>
      <c r="D343" s="12">
        <v>2008</v>
      </c>
      <c r="E343" s="7" t="s">
        <v>591</v>
      </c>
      <c r="F343" s="13">
        <v>70000</v>
      </c>
      <c r="G343" s="14"/>
      <c r="H343" s="4"/>
    </row>
    <row r="344" spans="1:8" ht="25.5" customHeight="1" x14ac:dyDescent="0.25">
      <c r="B344" s="86"/>
      <c r="C344" s="89"/>
      <c r="D344" s="10">
        <v>2005</v>
      </c>
      <c r="E344" s="7" t="s">
        <v>681</v>
      </c>
      <c r="F344" s="13">
        <v>78000</v>
      </c>
      <c r="G344" s="14"/>
      <c r="H344" s="4"/>
    </row>
    <row r="345" spans="1:8" ht="25.5" customHeight="1" x14ac:dyDescent="0.25">
      <c r="B345" s="87"/>
      <c r="C345" s="90"/>
      <c r="D345" s="10">
        <v>2021</v>
      </c>
      <c r="E345" s="7" t="s">
        <v>632</v>
      </c>
      <c r="F345" s="13">
        <v>128620</v>
      </c>
      <c r="G345" s="14"/>
      <c r="H345" s="4"/>
    </row>
    <row r="346" spans="1:8" ht="21.75" customHeight="1" x14ac:dyDescent="0.25">
      <c r="A346" s="6">
        <v>154</v>
      </c>
      <c r="B346" s="85" t="s">
        <v>111</v>
      </c>
      <c r="C346" s="88" t="s">
        <v>143</v>
      </c>
      <c r="D346" s="10">
        <v>2018</v>
      </c>
      <c r="E346" s="7" t="s">
        <v>579</v>
      </c>
      <c r="F346" s="8">
        <v>5223037.42</v>
      </c>
      <c r="G346" s="9">
        <v>4.5</v>
      </c>
      <c r="H346" s="4" t="s">
        <v>650</v>
      </c>
    </row>
    <row r="347" spans="1:8" ht="31.5" customHeight="1" x14ac:dyDescent="0.25">
      <c r="B347" s="86"/>
      <c r="C347" s="89"/>
      <c r="D347" s="10">
        <v>2015</v>
      </c>
      <c r="E347" s="7" t="s">
        <v>632</v>
      </c>
      <c r="F347" s="8">
        <v>80000</v>
      </c>
      <c r="G347" s="9"/>
      <c r="H347" s="4"/>
    </row>
    <row r="348" spans="1:8" ht="21.75" customHeight="1" x14ac:dyDescent="0.25">
      <c r="B348" s="86"/>
      <c r="C348" s="89"/>
      <c r="D348" s="10">
        <v>2014</v>
      </c>
      <c r="E348" s="7" t="s">
        <v>579</v>
      </c>
      <c r="F348" s="8">
        <v>1566595.15</v>
      </c>
      <c r="G348" s="9"/>
      <c r="H348" s="4" t="s">
        <v>706</v>
      </c>
    </row>
    <row r="349" spans="1:8" ht="26.25" customHeight="1" x14ac:dyDescent="0.25">
      <c r="B349" s="86"/>
      <c r="C349" s="89"/>
      <c r="D349" s="10">
        <v>2010</v>
      </c>
      <c r="E349" s="7" t="s">
        <v>632</v>
      </c>
      <c r="F349" s="8">
        <v>4363</v>
      </c>
      <c r="G349" s="9"/>
      <c r="H349" s="4"/>
    </row>
    <row r="350" spans="1:8" ht="21.75" customHeight="1" x14ac:dyDescent="0.25">
      <c r="B350" s="86"/>
      <c r="C350" s="89"/>
      <c r="D350" s="10">
        <v>2007</v>
      </c>
      <c r="E350" s="7" t="s">
        <v>681</v>
      </c>
      <c r="F350" s="8">
        <v>60000</v>
      </c>
      <c r="G350" s="9"/>
      <c r="H350" s="4"/>
    </row>
    <row r="351" spans="1:8" ht="30.75" customHeight="1" x14ac:dyDescent="0.25">
      <c r="B351" s="87"/>
      <c r="C351" s="90"/>
      <c r="D351" s="10">
        <v>2021</v>
      </c>
      <c r="E351" s="7" t="s">
        <v>632</v>
      </c>
      <c r="F351" s="8">
        <v>200000</v>
      </c>
      <c r="G351" s="9"/>
      <c r="H351" s="4"/>
    </row>
    <row r="352" spans="1:8" ht="30" x14ac:dyDescent="0.25">
      <c r="A352" s="6">
        <v>155</v>
      </c>
      <c r="B352" s="85" t="s">
        <v>111</v>
      </c>
      <c r="C352" s="88" t="s">
        <v>144</v>
      </c>
      <c r="D352" s="10">
        <v>2016</v>
      </c>
      <c r="E352" s="7" t="s">
        <v>632</v>
      </c>
      <c r="F352" s="8">
        <v>25327.360000000001</v>
      </c>
      <c r="G352" s="9"/>
      <c r="H352" s="4"/>
    </row>
    <row r="353" spans="1:8" ht="30" x14ac:dyDescent="0.25">
      <c r="B353" s="86"/>
      <c r="C353" s="89"/>
      <c r="D353" s="10">
        <v>2011</v>
      </c>
      <c r="E353" s="7" t="s">
        <v>632</v>
      </c>
      <c r="F353" s="8">
        <v>104305</v>
      </c>
      <c r="G353" s="9"/>
      <c r="H353" s="4" t="s">
        <v>785</v>
      </c>
    </row>
    <row r="354" spans="1:8" ht="30" customHeight="1" x14ac:dyDescent="0.25">
      <c r="B354" s="87"/>
      <c r="C354" s="90"/>
      <c r="D354" s="10">
        <v>2006</v>
      </c>
      <c r="E354" s="7" t="s">
        <v>681</v>
      </c>
      <c r="F354" s="8">
        <v>300000</v>
      </c>
      <c r="G354" s="9"/>
      <c r="H354" s="4" t="s">
        <v>992</v>
      </c>
    </row>
    <row r="355" spans="1:8" ht="27.75" customHeight="1" x14ac:dyDescent="0.25">
      <c r="A355" s="6">
        <v>156</v>
      </c>
      <c r="B355" s="1" t="s">
        <v>111</v>
      </c>
      <c r="C355" s="2" t="s">
        <v>145</v>
      </c>
      <c r="D355" s="10">
        <v>2020</v>
      </c>
      <c r="E355" s="7" t="s">
        <v>681</v>
      </c>
      <c r="F355" s="8">
        <v>140000</v>
      </c>
      <c r="G355" s="9"/>
      <c r="H355" s="4"/>
    </row>
    <row r="356" spans="1:8" ht="30" x14ac:dyDescent="0.25">
      <c r="A356" s="6">
        <v>157</v>
      </c>
      <c r="B356" s="85" t="s">
        <v>111</v>
      </c>
      <c r="C356" s="88" t="s">
        <v>146</v>
      </c>
      <c r="D356" s="12">
        <v>2013</v>
      </c>
      <c r="E356" s="7" t="s">
        <v>632</v>
      </c>
      <c r="F356" s="13">
        <v>67260</v>
      </c>
      <c r="G356" s="9"/>
      <c r="H356" s="4" t="s">
        <v>787</v>
      </c>
    </row>
    <row r="357" spans="1:8" ht="26.25" customHeight="1" x14ac:dyDescent="0.25">
      <c r="B357" s="87"/>
      <c r="C357" s="90"/>
      <c r="D357" s="12">
        <v>2009</v>
      </c>
      <c r="E357" s="7" t="s">
        <v>681</v>
      </c>
      <c r="F357" s="13">
        <v>110000</v>
      </c>
      <c r="G357" s="9"/>
      <c r="H357" s="4"/>
    </row>
    <row r="358" spans="1:8" ht="30" x14ac:dyDescent="0.25">
      <c r="A358" s="6">
        <v>158</v>
      </c>
      <c r="B358" s="1" t="s">
        <v>111</v>
      </c>
      <c r="C358" s="2" t="s">
        <v>147</v>
      </c>
      <c r="D358" s="10">
        <v>2020</v>
      </c>
      <c r="E358" s="7" t="s">
        <v>591</v>
      </c>
      <c r="F358" s="8">
        <v>90860</v>
      </c>
      <c r="G358" s="9"/>
      <c r="H358" s="4"/>
    </row>
    <row r="359" spans="1:8" ht="28.5" customHeight="1" x14ac:dyDescent="0.25">
      <c r="A359" s="6">
        <v>159</v>
      </c>
      <c r="B359" s="1" t="s">
        <v>111</v>
      </c>
      <c r="C359" s="2" t="s">
        <v>148</v>
      </c>
      <c r="D359" s="10">
        <v>2008</v>
      </c>
      <c r="E359" s="7" t="s">
        <v>591</v>
      </c>
      <c r="F359" s="8">
        <v>70000</v>
      </c>
      <c r="G359" s="9"/>
      <c r="H359" s="4"/>
    </row>
    <row r="360" spans="1:8" ht="30" x14ac:dyDescent="0.25">
      <c r="A360" s="6">
        <v>160</v>
      </c>
      <c r="B360" s="85" t="s">
        <v>111</v>
      </c>
      <c r="C360" s="88" t="s">
        <v>149</v>
      </c>
      <c r="D360" s="10">
        <v>2015</v>
      </c>
      <c r="E360" s="7" t="s">
        <v>632</v>
      </c>
      <c r="F360" s="8">
        <v>113280</v>
      </c>
      <c r="G360" s="9"/>
      <c r="H360" s="4"/>
    </row>
    <row r="361" spans="1:8" ht="45" x14ac:dyDescent="0.25">
      <c r="B361" s="86"/>
      <c r="C361" s="89"/>
      <c r="D361" s="10">
        <v>2012</v>
      </c>
      <c r="E361" s="7" t="s">
        <v>579</v>
      </c>
      <c r="F361" s="8">
        <v>1869855</v>
      </c>
      <c r="G361" s="9">
        <v>10.8</v>
      </c>
      <c r="H361" s="4" t="s">
        <v>751</v>
      </c>
    </row>
    <row r="362" spans="1:8" ht="30" x14ac:dyDescent="0.25">
      <c r="B362" s="87"/>
      <c r="C362" s="90"/>
      <c r="D362" s="10">
        <v>2010</v>
      </c>
      <c r="E362" s="7" t="s">
        <v>632</v>
      </c>
      <c r="F362" s="8">
        <v>138477.9</v>
      </c>
      <c r="G362" s="9"/>
      <c r="H362" s="4"/>
    </row>
    <row r="363" spans="1:8" ht="30" x14ac:dyDescent="0.25">
      <c r="A363" s="6">
        <v>161</v>
      </c>
      <c r="B363" s="85" t="s">
        <v>111</v>
      </c>
      <c r="C363" s="88" t="s">
        <v>150</v>
      </c>
      <c r="D363" s="12">
        <v>2017</v>
      </c>
      <c r="E363" s="7" t="s">
        <v>591</v>
      </c>
      <c r="F363" s="8">
        <v>240720</v>
      </c>
      <c r="G363" s="9"/>
      <c r="H363" s="4"/>
    </row>
    <row r="364" spans="1:8" ht="26.25" customHeight="1" x14ac:dyDescent="0.25">
      <c r="B364" s="87"/>
      <c r="C364" s="90"/>
      <c r="D364" s="10">
        <v>2006</v>
      </c>
      <c r="E364" s="7" t="s">
        <v>681</v>
      </c>
      <c r="F364" s="8">
        <v>300000</v>
      </c>
      <c r="G364" s="9"/>
      <c r="H364" s="4" t="s">
        <v>992</v>
      </c>
    </row>
    <row r="365" spans="1:8" ht="21" customHeight="1" x14ac:dyDescent="0.25">
      <c r="A365" s="6">
        <v>162</v>
      </c>
      <c r="B365" s="85" t="s">
        <v>111</v>
      </c>
      <c r="C365" s="88" t="s">
        <v>151</v>
      </c>
      <c r="D365" s="10">
        <v>2020</v>
      </c>
      <c r="E365" s="7" t="s">
        <v>579</v>
      </c>
      <c r="F365" s="8">
        <v>1617840</v>
      </c>
      <c r="G365" s="9">
        <v>4.55</v>
      </c>
      <c r="H365" s="4" t="s">
        <v>597</v>
      </c>
    </row>
    <row r="366" spans="1:8" ht="27.75" customHeight="1" x14ac:dyDescent="0.25">
      <c r="A366" s="6">
        <v>163</v>
      </c>
      <c r="B366" s="86"/>
      <c r="C366" s="89"/>
      <c r="D366" s="10">
        <v>2016</v>
      </c>
      <c r="E366" s="7" t="s">
        <v>591</v>
      </c>
      <c r="F366" s="8">
        <v>80000</v>
      </c>
      <c r="G366" s="9"/>
      <c r="H366" s="4"/>
    </row>
    <row r="367" spans="1:8" ht="27.75" customHeight="1" x14ac:dyDescent="0.25">
      <c r="B367" s="86"/>
      <c r="C367" s="89"/>
      <c r="D367" s="10">
        <v>2010</v>
      </c>
      <c r="E367" s="7" t="s">
        <v>821</v>
      </c>
      <c r="F367" s="8">
        <v>40236</v>
      </c>
      <c r="G367" s="9"/>
      <c r="H367" s="4" t="s">
        <v>844</v>
      </c>
    </row>
    <row r="368" spans="1:8" ht="27.75" customHeight="1" x14ac:dyDescent="0.25">
      <c r="B368" s="86"/>
      <c r="C368" s="89"/>
      <c r="D368" s="10">
        <v>2010</v>
      </c>
      <c r="E368" s="7" t="s">
        <v>632</v>
      </c>
      <c r="F368" s="8">
        <v>24347</v>
      </c>
      <c r="G368" s="9"/>
      <c r="H368" s="4"/>
    </row>
    <row r="369" spans="1:8" ht="27.75" customHeight="1" x14ac:dyDescent="0.25">
      <c r="B369" s="87"/>
      <c r="C369" s="90"/>
      <c r="D369" s="10">
        <v>2021</v>
      </c>
      <c r="E369" s="7" t="s">
        <v>632</v>
      </c>
      <c r="F369" s="8">
        <v>180000</v>
      </c>
      <c r="G369" s="9"/>
      <c r="H369" s="4"/>
    </row>
    <row r="370" spans="1:8" ht="45" x14ac:dyDescent="0.25">
      <c r="A370" s="6">
        <v>164</v>
      </c>
      <c r="B370" s="85" t="s">
        <v>111</v>
      </c>
      <c r="C370" s="88" t="s">
        <v>152</v>
      </c>
      <c r="D370" s="12">
        <v>2019</v>
      </c>
      <c r="E370" s="11" t="s">
        <v>579</v>
      </c>
      <c r="F370" s="13">
        <v>5561000</v>
      </c>
      <c r="G370" s="14">
        <v>1.85</v>
      </c>
      <c r="H370" s="4" t="s">
        <v>621</v>
      </c>
    </row>
    <row r="371" spans="1:8" ht="30" customHeight="1" x14ac:dyDescent="0.25">
      <c r="A371" s="6">
        <v>165</v>
      </c>
      <c r="B371" s="86"/>
      <c r="C371" s="89"/>
      <c r="D371" s="12">
        <v>2017</v>
      </c>
      <c r="E371" s="7" t="s">
        <v>591</v>
      </c>
      <c r="F371" s="13">
        <v>116820</v>
      </c>
      <c r="G371" s="14"/>
      <c r="H371" s="4"/>
    </row>
    <row r="372" spans="1:8" ht="30" customHeight="1" x14ac:dyDescent="0.25">
      <c r="B372" s="86"/>
      <c r="C372" s="89"/>
      <c r="D372" s="12">
        <v>2012</v>
      </c>
      <c r="E372" s="7" t="s">
        <v>632</v>
      </c>
      <c r="F372" s="13">
        <v>38940</v>
      </c>
      <c r="G372" s="14"/>
      <c r="H372" s="4"/>
    </row>
    <row r="373" spans="1:8" ht="30" customHeight="1" x14ac:dyDescent="0.25">
      <c r="B373" s="87"/>
      <c r="C373" s="90"/>
      <c r="D373" s="12">
        <v>2010</v>
      </c>
      <c r="E373" s="7" t="s">
        <v>632</v>
      </c>
      <c r="F373" s="13">
        <v>144000</v>
      </c>
      <c r="G373" s="14"/>
      <c r="H373" s="4"/>
    </row>
    <row r="374" spans="1:8" ht="32.25" customHeight="1" x14ac:dyDescent="0.25">
      <c r="A374" s="6">
        <v>166</v>
      </c>
      <c r="B374" s="85" t="s">
        <v>111</v>
      </c>
      <c r="C374" s="88" t="s">
        <v>153</v>
      </c>
      <c r="D374" s="10">
        <v>2016</v>
      </c>
      <c r="E374" s="7" t="s">
        <v>591</v>
      </c>
      <c r="F374" s="8">
        <v>75000</v>
      </c>
      <c r="G374" s="9"/>
      <c r="H374" s="4"/>
    </row>
    <row r="375" spans="1:8" ht="32.25" customHeight="1" x14ac:dyDescent="0.25">
      <c r="B375" s="87"/>
      <c r="C375" s="90"/>
      <c r="D375" s="10">
        <v>2007</v>
      </c>
      <c r="E375" s="7" t="s">
        <v>821</v>
      </c>
      <c r="F375" s="8">
        <v>65000</v>
      </c>
      <c r="G375" s="9"/>
      <c r="H375" s="4"/>
    </row>
    <row r="376" spans="1:8" ht="60" x14ac:dyDescent="0.25">
      <c r="A376" s="6">
        <v>167</v>
      </c>
      <c r="B376" s="85" t="s">
        <v>111</v>
      </c>
      <c r="C376" s="88" t="s">
        <v>154</v>
      </c>
      <c r="D376" s="10">
        <v>2018</v>
      </c>
      <c r="E376" s="7" t="s">
        <v>579</v>
      </c>
      <c r="F376" s="8">
        <v>5223037.42</v>
      </c>
      <c r="G376" s="9">
        <v>4.5</v>
      </c>
      <c r="H376" s="4" t="s">
        <v>650</v>
      </c>
    </row>
    <row r="377" spans="1:8" ht="24.75" customHeight="1" x14ac:dyDescent="0.25">
      <c r="B377" s="87"/>
      <c r="C377" s="90"/>
      <c r="D377" s="10">
        <v>2005</v>
      </c>
      <c r="E377" s="7" t="s">
        <v>821</v>
      </c>
      <c r="F377" s="8">
        <v>45000</v>
      </c>
      <c r="G377" s="9"/>
      <c r="H377" s="4"/>
    </row>
    <row r="378" spans="1:8" ht="29.25" customHeight="1" x14ac:dyDescent="0.25">
      <c r="A378" s="6">
        <v>168</v>
      </c>
      <c r="B378" s="1" t="s">
        <v>111</v>
      </c>
      <c r="C378" s="2" t="s">
        <v>155</v>
      </c>
      <c r="D378" s="10">
        <v>2007</v>
      </c>
      <c r="E378" s="7" t="s">
        <v>821</v>
      </c>
      <c r="F378" s="8">
        <v>52000</v>
      </c>
      <c r="G378" s="9"/>
      <c r="H378" s="4"/>
    </row>
    <row r="379" spans="1:8" ht="30" x14ac:dyDescent="0.25">
      <c r="A379" s="6">
        <v>169</v>
      </c>
      <c r="B379" s="85" t="s">
        <v>111</v>
      </c>
      <c r="C379" s="88" t="s">
        <v>156</v>
      </c>
      <c r="D379" s="10">
        <v>2018</v>
      </c>
      <c r="E379" s="7" t="s">
        <v>632</v>
      </c>
      <c r="F379" s="8">
        <v>125238.58</v>
      </c>
      <c r="G379" s="9"/>
      <c r="H379" s="4" t="s">
        <v>629</v>
      </c>
    </row>
    <row r="380" spans="1:8" ht="63" customHeight="1" x14ac:dyDescent="0.25">
      <c r="A380" s="6">
        <v>170</v>
      </c>
      <c r="B380" s="86"/>
      <c r="C380" s="89"/>
      <c r="D380" s="10">
        <v>2018</v>
      </c>
      <c r="E380" s="7" t="s">
        <v>579</v>
      </c>
      <c r="F380" s="8">
        <v>5223037.42</v>
      </c>
      <c r="G380" s="9">
        <v>4.0999999999999996</v>
      </c>
      <c r="H380" s="4" t="s">
        <v>650</v>
      </c>
    </row>
    <row r="381" spans="1:8" ht="28.5" customHeight="1" x14ac:dyDescent="0.25">
      <c r="A381" s="6">
        <v>171</v>
      </c>
      <c r="B381" s="86"/>
      <c r="C381" s="89"/>
      <c r="D381" s="10">
        <v>2016</v>
      </c>
      <c r="E381" s="7" t="s">
        <v>591</v>
      </c>
      <c r="F381" s="8">
        <v>233640</v>
      </c>
      <c r="G381" s="9"/>
      <c r="H381" s="4" t="s">
        <v>667</v>
      </c>
    </row>
    <row r="382" spans="1:8" ht="36" customHeight="1" x14ac:dyDescent="0.25">
      <c r="B382" s="86"/>
      <c r="C382" s="89"/>
      <c r="D382" s="10">
        <v>2013</v>
      </c>
      <c r="E382" s="7" t="s">
        <v>632</v>
      </c>
      <c r="F382" s="8">
        <v>35049.54</v>
      </c>
      <c r="G382" s="9"/>
      <c r="H382" s="4"/>
    </row>
    <row r="383" spans="1:8" ht="36" customHeight="1" x14ac:dyDescent="0.25">
      <c r="B383" s="86"/>
      <c r="C383" s="89"/>
      <c r="D383" s="10">
        <v>2010</v>
      </c>
      <c r="E383" s="7" t="s">
        <v>632</v>
      </c>
      <c r="F383" s="8">
        <v>6550</v>
      </c>
      <c r="G383" s="9"/>
      <c r="H383" s="4"/>
    </row>
    <row r="384" spans="1:8" ht="36" customHeight="1" x14ac:dyDescent="0.25">
      <c r="B384" s="87"/>
      <c r="C384" s="90"/>
      <c r="D384" s="10">
        <v>2010</v>
      </c>
      <c r="E384" s="7" t="s">
        <v>632</v>
      </c>
      <c r="F384" s="8">
        <v>45230</v>
      </c>
      <c r="G384" s="9"/>
      <c r="H384" s="4"/>
    </row>
    <row r="385" spans="1:8" ht="20.25" customHeight="1" x14ac:dyDescent="0.25">
      <c r="A385" s="6">
        <v>172</v>
      </c>
      <c r="B385" s="85" t="s">
        <v>111</v>
      </c>
      <c r="C385" s="88" t="s">
        <v>158</v>
      </c>
      <c r="D385" s="10">
        <v>2007</v>
      </c>
      <c r="E385" s="7" t="s">
        <v>821</v>
      </c>
      <c r="F385" s="8">
        <v>47000</v>
      </c>
      <c r="G385" s="9"/>
      <c r="H385" s="4"/>
    </row>
    <row r="386" spans="1:8" ht="28.5" customHeight="1" x14ac:dyDescent="0.25">
      <c r="B386" s="87"/>
      <c r="C386" s="90"/>
      <c r="D386" s="10">
        <v>2021</v>
      </c>
      <c r="E386" s="7" t="s">
        <v>632</v>
      </c>
      <c r="F386" s="8">
        <v>40000</v>
      </c>
      <c r="G386" s="9"/>
      <c r="H386" s="4"/>
    </row>
    <row r="387" spans="1:8" ht="30" x14ac:dyDescent="0.25">
      <c r="A387" s="6">
        <v>173</v>
      </c>
      <c r="B387" s="85" t="s">
        <v>111</v>
      </c>
      <c r="C387" s="88" t="s">
        <v>159</v>
      </c>
      <c r="D387" s="10">
        <v>2018</v>
      </c>
      <c r="E387" s="7" t="s">
        <v>632</v>
      </c>
      <c r="F387" s="8">
        <v>8891.75</v>
      </c>
      <c r="G387" s="9"/>
      <c r="H387" s="4" t="s">
        <v>630</v>
      </c>
    </row>
    <row r="388" spans="1:8" ht="32.25" customHeight="1" x14ac:dyDescent="0.25">
      <c r="A388" s="6">
        <v>174</v>
      </c>
      <c r="B388" s="86"/>
      <c r="C388" s="89"/>
      <c r="D388" s="10">
        <v>2017</v>
      </c>
      <c r="E388" s="7" t="s">
        <v>591</v>
      </c>
      <c r="F388" s="8">
        <v>70000</v>
      </c>
      <c r="G388" s="9"/>
      <c r="H388" s="4"/>
    </row>
    <row r="389" spans="1:8" ht="32.25" customHeight="1" x14ac:dyDescent="0.25">
      <c r="B389" s="86"/>
      <c r="C389" s="89"/>
      <c r="D389" s="10">
        <v>2010</v>
      </c>
      <c r="E389" s="7" t="s">
        <v>632</v>
      </c>
      <c r="F389" s="8">
        <v>17600</v>
      </c>
      <c r="G389" s="9"/>
      <c r="H389" s="4" t="s">
        <v>845</v>
      </c>
    </row>
    <row r="390" spans="1:8" ht="32.25" customHeight="1" x14ac:dyDescent="0.25">
      <c r="B390" s="86"/>
      <c r="C390" s="89"/>
      <c r="D390" s="10">
        <v>2010</v>
      </c>
      <c r="E390" s="7" t="s">
        <v>821</v>
      </c>
      <c r="F390" s="8">
        <v>47850</v>
      </c>
      <c r="G390" s="9"/>
      <c r="H390" s="4" t="s">
        <v>823</v>
      </c>
    </row>
    <row r="391" spans="1:8" ht="32.25" customHeight="1" x14ac:dyDescent="0.25">
      <c r="B391" s="86"/>
      <c r="C391" s="89"/>
      <c r="D391" s="10">
        <v>2009</v>
      </c>
      <c r="E391" s="7" t="s">
        <v>632</v>
      </c>
      <c r="F391" s="8">
        <v>4900</v>
      </c>
      <c r="G391" s="9"/>
      <c r="H391" s="4"/>
    </row>
    <row r="392" spans="1:8" ht="32.25" customHeight="1" x14ac:dyDescent="0.25">
      <c r="B392" s="86"/>
      <c r="C392" s="89"/>
      <c r="D392" s="10">
        <v>2007</v>
      </c>
      <c r="E392" s="7" t="s">
        <v>821</v>
      </c>
      <c r="F392" s="8">
        <v>71000</v>
      </c>
      <c r="G392" s="9"/>
      <c r="H392" s="4" t="s">
        <v>630</v>
      </c>
    </row>
    <row r="393" spans="1:8" ht="32.25" customHeight="1" x14ac:dyDescent="0.25">
      <c r="B393" s="87"/>
      <c r="C393" s="90"/>
      <c r="D393" s="10">
        <v>2007</v>
      </c>
      <c r="E393" s="7" t="s">
        <v>821</v>
      </c>
      <c r="F393" s="8">
        <v>17000</v>
      </c>
      <c r="G393" s="9"/>
      <c r="H393" s="4" t="s">
        <v>942</v>
      </c>
    </row>
    <row r="394" spans="1:8" ht="45" x14ac:dyDescent="0.25">
      <c r="A394" s="6">
        <v>175</v>
      </c>
      <c r="B394" s="85" t="s">
        <v>111</v>
      </c>
      <c r="C394" s="88" t="s">
        <v>160</v>
      </c>
      <c r="D394" s="12">
        <v>2019</v>
      </c>
      <c r="E394" s="11" t="s">
        <v>579</v>
      </c>
      <c r="F394" s="13">
        <v>5561000</v>
      </c>
      <c r="G394" s="14"/>
      <c r="H394" s="4" t="s">
        <v>621</v>
      </c>
    </row>
    <row r="395" spans="1:8" ht="27.75" customHeight="1" x14ac:dyDescent="0.25">
      <c r="B395" s="86"/>
      <c r="C395" s="89"/>
      <c r="D395" s="12">
        <v>2010</v>
      </c>
      <c r="E395" s="7" t="s">
        <v>821</v>
      </c>
      <c r="F395" s="13">
        <v>45230</v>
      </c>
      <c r="G395" s="14"/>
      <c r="H395" s="4" t="s">
        <v>824</v>
      </c>
    </row>
    <row r="396" spans="1:8" ht="24.75" customHeight="1" x14ac:dyDescent="0.25">
      <c r="B396" s="86"/>
      <c r="C396" s="89"/>
      <c r="D396" s="12">
        <v>2010</v>
      </c>
      <c r="E396" s="7" t="s">
        <v>821</v>
      </c>
      <c r="F396" s="13">
        <v>38916</v>
      </c>
      <c r="G396" s="14"/>
      <c r="H396" s="4" t="s">
        <v>825</v>
      </c>
    </row>
    <row r="397" spans="1:8" ht="31.5" customHeight="1" x14ac:dyDescent="0.25">
      <c r="B397" s="86"/>
      <c r="C397" s="89"/>
      <c r="D397" s="12">
        <v>2009</v>
      </c>
      <c r="E397" s="7" t="s">
        <v>632</v>
      </c>
      <c r="F397" s="13">
        <v>12000</v>
      </c>
      <c r="G397" s="14"/>
      <c r="H397" s="4"/>
    </row>
    <row r="398" spans="1:8" ht="26.25" customHeight="1" x14ac:dyDescent="0.25">
      <c r="B398" s="86"/>
      <c r="C398" s="89"/>
      <c r="D398" s="12">
        <v>2009</v>
      </c>
      <c r="E398" s="7" t="s">
        <v>821</v>
      </c>
      <c r="F398" s="13">
        <v>30000</v>
      </c>
      <c r="G398" s="14"/>
      <c r="H398" s="4" t="s">
        <v>893</v>
      </c>
    </row>
    <row r="399" spans="1:8" ht="26.25" customHeight="1" x14ac:dyDescent="0.25">
      <c r="B399" s="87"/>
      <c r="C399" s="90"/>
      <c r="D399" s="10">
        <v>2007</v>
      </c>
      <c r="E399" s="7" t="s">
        <v>821</v>
      </c>
      <c r="F399" s="13">
        <v>201400</v>
      </c>
      <c r="G399" s="14"/>
      <c r="H399" s="4"/>
    </row>
    <row r="400" spans="1:8" ht="30" x14ac:dyDescent="0.25">
      <c r="A400" s="6">
        <v>176</v>
      </c>
      <c r="B400" s="85" t="s">
        <v>111</v>
      </c>
      <c r="C400" s="88" t="s">
        <v>161</v>
      </c>
      <c r="D400" s="10">
        <v>2020</v>
      </c>
      <c r="E400" s="7" t="s">
        <v>591</v>
      </c>
      <c r="F400" s="8">
        <v>70000</v>
      </c>
      <c r="G400" s="9"/>
      <c r="H400" s="4"/>
    </row>
    <row r="401" spans="1:8" ht="30" customHeight="1" x14ac:dyDescent="0.25">
      <c r="A401" s="6">
        <v>177</v>
      </c>
      <c r="B401" s="86"/>
      <c r="C401" s="89"/>
      <c r="D401" s="10">
        <v>2016</v>
      </c>
      <c r="E401" s="7" t="s">
        <v>591</v>
      </c>
      <c r="F401" s="8">
        <v>60000</v>
      </c>
      <c r="G401" s="9"/>
      <c r="H401" s="4"/>
    </row>
    <row r="402" spans="1:8" ht="30" customHeight="1" x14ac:dyDescent="0.25">
      <c r="B402" s="86"/>
      <c r="C402" s="89"/>
      <c r="D402" s="10">
        <v>2009</v>
      </c>
      <c r="E402" s="7" t="s">
        <v>632</v>
      </c>
      <c r="F402" s="8">
        <v>43000</v>
      </c>
      <c r="G402" s="9"/>
      <c r="H402" s="4"/>
    </row>
    <row r="403" spans="1:8" ht="30" customHeight="1" x14ac:dyDescent="0.25">
      <c r="B403" s="86"/>
      <c r="C403" s="89"/>
      <c r="D403" s="10">
        <v>2007</v>
      </c>
      <c r="E403" s="7" t="s">
        <v>821</v>
      </c>
      <c r="F403" s="8">
        <v>60000</v>
      </c>
      <c r="G403" s="9"/>
      <c r="H403" s="4"/>
    </row>
    <row r="404" spans="1:8" ht="30" customHeight="1" x14ac:dyDescent="0.25">
      <c r="B404" s="87"/>
      <c r="C404" s="90"/>
      <c r="D404" s="10">
        <v>2006</v>
      </c>
      <c r="E404" s="7" t="s">
        <v>821</v>
      </c>
      <c r="F404" s="8">
        <v>160000</v>
      </c>
      <c r="G404" s="9"/>
      <c r="H404" s="4" t="s">
        <v>994</v>
      </c>
    </row>
    <row r="405" spans="1:8" ht="27" customHeight="1" x14ac:dyDescent="0.25">
      <c r="A405" s="6">
        <v>178</v>
      </c>
      <c r="B405" s="85" t="s">
        <v>111</v>
      </c>
      <c r="C405" s="88" t="s">
        <v>162</v>
      </c>
      <c r="D405" s="10">
        <v>2020</v>
      </c>
      <c r="E405" s="7" t="s">
        <v>579</v>
      </c>
      <c r="F405" s="8">
        <v>646493.81999999995</v>
      </c>
      <c r="G405" s="9">
        <v>2.1</v>
      </c>
      <c r="H405" s="4"/>
    </row>
    <row r="406" spans="1:8" ht="30" x14ac:dyDescent="0.25">
      <c r="A406" s="6">
        <v>179</v>
      </c>
      <c r="B406" s="86"/>
      <c r="C406" s="89"/>
      <c r="D406" s="10">
        <v>2016</v>
      </c>
      <c r="E406" s="7" t="s">
        <v>591</v>
      </c>
      <c r="F406" s="8">
        <v>118000</v>
      </c>
      <c r="G406" s="9"/>
      <c r="H406" s="4"/>
    </row>
    <row r="407" spans="1:8" ht="30" x14ac:dyDescent="0.25">
      <c r="B407" s="86"/>
      <c r="C407" s="89"/>
      <c r="D407" s="10">
        <v>2012</v>
      </c>
      <c r="E407" s="7" t="s">
        <v>632</v>
      </c>
      <c r="F407" s="8">
        <v>15045</v>
      </c>
      <c r="G407" s="9"/>
      <c r="H407" s="4" t="s">
        <v>788</v>
      </c>
    </row>
    <row r="408" spans="1:8" ht="30" x14ac:dyDescent="0.25">
      <c r="B408" s="86"/>
      <c r="C408" s="89"/>
      <c r="D408" s="10">
        <v>2011</v>
      </c>
      <c r="E408" s="7" t="s">
        <v>632</v>
      </c>
      <c r="F408" s="8">
        <v>206500</v>
      </c>
      <c r="G408" s="9"/>
      <c r="H408" s="4" t="s">
        <v>789</v>
      </c>
    </row>
    <row r="409" spans="1:8" ht="30" x14ac:dyDescent="0.25">
      <c r="B409" s="86"/>
      <c r="C409" s="89"/>
      <c r="D409" s="10">
        <v>2010</v>
      </c>
      <c r="E409" s="7" t="s">
        <v>632</v>
      </c>
      <c r="F409" s="8">
        <v>190000</v>
      </c>
      <c r="G409" s="9"/>
      <c r="H409" s="4" t="s">
        <v>789</v>
      </c>
    </row>
    <row r="410" spans="1:8" ht="31.5" customHeight="1" x14ac:dyDescent="0.25">
      <c r="B410" s="86"/>
      <c r="C410" s="89"/>
      <c r="D410" s="10">
        <v>2009</v>
      </c>
      <c r="E410" s="7" t="s">
        <v>632</v>
      </c>
      <c r="F410" s="8">
        <v>9900</v>
      </c>
      <c r="G410" s="9"/>
      <c r="H410" s="4"/>
    </row>
    <row r="411" spans="1:8" ht="31.5" customHeight="1" x14ac:dyDescent="0.25">
      <c r="B411" s="87"/>
      <c r="C411" s="90"/>
      <c r="D411" s="10">
        <v>2021</v>
      </c>
      <c r="E411" s="7" t="s">
        <v>821</v>
      </c>
      <c r="F411" s="8">
        <v>116820</v>
      </c>
      <c r="G411" s="9"/>
      <c r="H411" s="4" t="s">
        <v>1020</v>
      </c>
    </row>
    <row r="412" spans="1:8" ht="33" customHeight="1" x14ac:dyDescent="0.25">
      <c r="A412" s="6">
        <v>180</v>
      </c>
      <c r="B412" s="85" t="s">
        <v>111</v>
      </c>
      <c r="C412" s="88" t="s">
        <v>163</v>
      </c>
      <c r="D412" s="10">
        <v>2015</v>
      </c>
      <c r="E412" s="7" t="s">
        <v>632</v>
      </c>
      <c r="F412" s="8">
        <v>5290.68</v>
      </c>
      <c r="G412" s="9"/>
      <c r="H412" s="4"/>
    </row>
    <row r="413" spans="1:8" ht="22.5" customHeight="1" x14ac:dyDescent="0.25">
      <c r="B413" s="86"/>
      <c r="C413" s="89"/>
      <c r="D413" s="12">
        <v>2015</v>
      </c>
      <c r="E413" s="11" t="s">
        <v>579</v>
      </c>
      <c r="F413" s="13">
        <v>1784000</v>
      </c>
      <c r="G413" s="14">
        <v>4.3</v>
      </c>
      <c r="H413" s="4" t="s">
        <v>694</v>
      </c>
    </row>
    <row r="414" spans="1:8" ht="33" customHeight="1" x14ac:dyDescent="0.25">
      <c r="B414" s="86"/>
      <c r="C414" s="89"/>
      <c r="D414" s="12">
        <v>2010</v>
      </c>
      <c r="E414" s="7" t="s">
        <v>632</v>
      </c>
      <c r="F414" s="13">
        <v>17063</v>
      </c>
      <c r="G414" s="14"/>
      <c r="H414" s="4"/>
    </row>
    <row r="415" spans="1:8" ht="33" customHeight="1" x14ac:dyDescent="0.25">
      <c r="B415" s="86"/>
      <c r="C415" s="89"/>
      <c r="D415" s="12">
        <v>2008</v>
      </c>
      <c r="E415" s="7" t="s">
        <v>591</v>
      </c>
      <c r="F415" s="13">
        <v>122400</v>
      </c>
      <c r="G415" s="14"/>
      <c r="H415" s="4"/>
    </row>
    <row r="416" spans="1:8" ht="33" customHeight="1" x14ac:dyDescent="0.25">
      <c r="B416" s="87"/>
      <c r="C416" s="90"/>
      <c r="D416" s="12">
        <v>2021</v>
      </c>
      <c r="E416" s="7" t="s">
        <v>632</v>
      </c>
      <c r="F416" s="13">
        <v>436600</v>
      </c>
      <c r="G416" s="14"/>
      <c r="H416" s="4"/>
    </row>
    <row r="417" spans="1:8" ht="45" x14ac:dyDescent="0.25">
      <c r="A417" s="6">
        <v>181</v>
      </c>
      <c r="B417" s="85" t="s">
        <v>111</v>
      </c>
      <c r="C417" s="88" t="s">
        <v>164</v>
      </c>
      <c r="D417" s="10">
        <v>2012</v>
      </c>
      <c r="E417" s="7" t="s">
        <v>579</v>
      </c>
      <c r="F417" s="8">
        <v>1869855</v>
      </c>
      <c r="G417" s="9"/>
      <c r="H417" s="4" t="s">
        <v>751</v>
      </c>
    </row>
    <row r="418" spans="1:8" ht="30" x14ac:dyDescent="0.25">
      <c r="B418" s="87"/>
      <c r="C418" s="90"/>
      <c r="D418" s="10">
        <v>2010</v>
      </c>
      <c r="E418" s="7" t="s">
        <v>632</v>
      </c>
      <c r="F418" s="8">
        <v>75000</v>
      </c>
      <c r="G418" s="9"/>
      <c r="H418" s="4"/>
    </row>
    <row r="419" spans="1:8" ht="22.5" customHeight="1" x14ac:dyDescent="0.25">
      <c r="A419" s="6">
        <v>182</v>
      </c>
      <c r="B419" s="85" t="s">
        <v>111</v>
      </c>
      <c r="C419" s="88" t="s">
        <v>165</v>
      </c>
      <c r="D419" s="10">
        <v>2017</v>
      </c>
      <c r="E419" s="7" t="s">
        <v>579</v>
      </c>
      <c r="F419" s="8">
        <v>1490862</v>
      </c>
      <c r="G419" s="9"/>
      <c r="H419" s="4" t="s">
        <v>663</v>
      </c>
    </row>
    <row r="420" spans="1:8" ht="30" x14ac:dyDescent="0.25">
      <c r="B420" s="86"/>
      <c r="C420" s="89"/>
      <c r="D420" s="10">
        <v>2011</v>
      </c>
      <c r="E420" s="7" t="s">
        <v>632</v>
      </c>
      <c r="F420" s="8">
        <v>52700</v>
      </c>
      <c r="G420" s="9"/>
      <c r="H420" s="4"/>
    </row>
    <row r="421" spans="1:8" ht="30" x14ac:dyDescent="0.25">
      <c r="B421" s="86"/>
      <c r="C421" s="89"/>
      <c r="D421" s="10">
        <v>2010</v>
      </c>
      <c r="E421" s="7" t="s">
        <v>632</v>
      </c>
      <c r="F421" s="8">
        <v>54200</v>
      </c>
      <c r="G421" s="9"/>
      <c r="H421" s="4"/>
    </row>
    <row r="422" spans="1:8" ht="25.5" customHeight="1" x14ac:dyDescent="0.25">
      <c r="B422" s="87"/>
      <c r="C422" s="90"/>
      <c r="D422" s="10">
        <v>2005</v>
      </c>
      <c r="E422" s="7" t="s">
        <v>821</v>
      </c>
      <c r="F422" s="8">
        <v>35000</v>
      </c>
      <c r="G422" s="9"/>
      <c r="H422" s="4"/>
    </row>
    <row r="423" spans="1:8" ht="60" x14ac:dyDescent="0.25">
      <c r="A423" s="6">
        <v>183</v>
      </c>
      <c r="B423" s="85" t="s">
        <v>111</v>
      </c>
      <c r="C423" s="88" t="s">
        <v>166</v>
      </c>
      <c r="D423" s="10">
        <v>2018</v>
      </c>
      <c r="E423" s="7" t="s">
        <v>579</v>
      </c>
      <c r="F423" s="8">
        <v>5223037.42</v>
      </c>
      <c r="G423" s="9">
        <v>0.9</v>
      </c>
      <c r="H423" s="4" t="s">
        <v>650</v>
      </c>
    </row>
    <row r="424" spans="1:8" ht="30" x14ac:dyDescent="0.25">
      <c r="B424" s="86"/>
      <c r="C424" s="89"/>
      <c r="D424" s="10">
        <v>2013</v>
      </c>
      <c r="E424" s="7" t="s">
        <v>632</v>
      </c>
      <c r="F424" s="8">
        <v>284380</v>
      </c>
      <c r="G424" s="9"/>
      <c r="H424" s="4"/>
    </row>
    <row r="425" spans="1:8" ht="30" x14ac:dyDescent="0.25">
      <c r="B425" s="87"/>
      <c r="C425" s="90"/>
      <c r="D425" s="10">
        <v>2010</v>
      </c>
      <c r="E425" s="7" t="s">
        <v>632</v>
      </c>
      <c r="F425" s="8">
        <v>348000</v>
      </c>
      <c r="G425" s="9"/>
      <c r="H425" s="4"/>
    </row>
    <row r="426" spans="1:8" ht="30" x14ac:dyDescent="0.25">
      <c r="A426" s="6">
        <v>184</v>
      </c>
      <c r="B426" s="1" t="s">
        <v>111</v>
      </c>
      <c r="C426" s="2" t="s">
        <v>167</v>
      </c>
      <c r="D426" s="10">
        <v>2009</v>
      </c>
      <c r="E426" s="7" t="s">
        <v>632</v>
      </c>
      <c r="F426" s="8">
        <v>19470</v>
      </c>
      <c r="G426" s="9"/>
      <c r="H426" s="4"/>
    </row>
    <row r="427" spans="1:8" ht="22.5" customHeight="1" x14ac:dyDescent="0.25">
      <c r="A427" s="6">
        <v>185</v>
      </c>
      <c r="B427" s="85" t="s">
        <v>111</v>
      </c>
      <c r="C427" s="88" t="s">
        <v>168</v>
      </c>
      <c r="D427" s="10">
        <v>2010</v>
      </c>
      <c r="E427" s="7" t="s">
        <v>681</v>
      </c>
      <c r="F427" s="8">
        <v>15431.38</v>
      </c>
      <c r="G427" s="9"/>
      <c r="H427" s="4"/>
    </row>
    <row r="428" spans="1:8" ht="27.75" customHeight="1" x14ac:dyDescent="0.25">
      <c r="B428" s="86"/>
      <c r="C428" s="89"/>
      <c r="D428" s="10">
        <v>2009</v>
      </c>
      <c r="E428" s="7" t="s">
        <v>632</v>
      </c>
      <c r="F428" s="8">
        <v>7500</v>
      </c>
      <c r="G428" s="9"/>
      <c r="H428" s="4"/>
    </row>
    <row r="429" spans="1:8" ht="27.75" customHeight="1" x14ac:dyDescent="0.25">
      <c r="B429" s="86"/>
      <c r="C429" s="89"/>
      <c r="D429" s="10">
        <v>2006</v>
      </c>
      <c r="E429" s="7" t="s">
        <v>820</v>
      </c>
      <c r="F429" s="8">
        <v>110654</v>
      </c>
      <c r="G429" s="9"/>
      <c r="H429" s="4"/>
    </row>
    <row r="430" spans="1:8" ht="27.75" customHeight="1" x14ac:dyDescent="0.25">
      <c r="B430" s="87"/>
      <c r="C430" s="90"/>
      <c r="D430" s="10">
        <v>2021</v>
      </c>
      <c r="E430" s="7" t="s">
        <v>632</v>
      </c>
      <c r="F430" s="8">
        <v>190000</v>
      </c>
      <c r="G430" s="9"/>
      <c r="H430" s="4" t="s">
        <v>1019</v>
      </c>
    </row>
    <row r="431" spans="1:8" ht="23.25" customHeight="1" x14ac:dyDescent="0.25">
      <c r="A431" s="6">
        <v>186</v>
      </c>
      <c r="B431" s="85" t="s">
        <v>111</v>
      </c>
      <c r="C431" s="88" t="s">
        <v>169</v>
      </c>
      <c r="D431" s="10">
        <v>2020</v>
      </c>
      <c r="E431" s="7" t="s">
        <v>579</v>
      </c>
      <c r="F431" s="8">
        <v>759767.41</v>
      </c>
      <c r="G431" s="9">
        <v>2.1</v>
      </c>
      <c r="H431" s="4"/>
    </row>
    <row r="432" spans="1:8" ht="30" x14ac:dyDescent="0.25">
      <c r="B432" s="86"/>
      <c r="C432" s="89"/>
      <c r="D432" s="10">
        <v>2010</v>
      </c>
      <c r="E432" s="7" t="s">
        <v>632</v>
      </c>
      <c r="F432" s="8">
        <v>35020</v>
      </c>
      <c r="G432" s="9"/>
      <c r="H432" s="4" t="s">
        <v>682</v>
      </c>
    </row>
    <row r="433" spans="1:8" ht="30" x14ac:dyDescent="0.25">
      <c r="B433" s="86"/>
      <c r="C433" s="89"/>
      <c r="D433" s="10">
        <v>2009</v>
      </c>
      <c r="E433" s="7" t="s">
        <v>632</v>
      </c>
      <c r="F433" s="8">
        <v>24000</v>
      </c>
      <c r="G433" s="9"/>
      <c r="H433" s="4"/>
    </row>
    <row r="434" spans="1:8" ht="30.75" customHeight="1" x14ac:dyDescent="0.25">
      <c r="B434" s="87"/>
      <c r="C434" s="90"/>
      <c r="D434" s="10">
        <v>2009</v>
      </c>
      <c r="E434" s="7" t="s">
        <v>632</v>
      </c>
      <c r="F434" s="8">
        <v>3500</v>
      </c>
      <c r="G434" s="9"/>
      <c r="H434" s="4" t="s">
        <v>892</v>
      </c>
    </row>
    <row r="435" spans="1:8" ht="48.75" customHeight="1" x14ac:dyDescent="0.25">
      <c r="A435" s="6">
        <v>187</v>
      </c>
      <c r="B435" s="85" t="s">
        <v>111</v>
      </c>
      <c r="C435" s="88" t="s">
        <v>170</v>
      </c>
      <c r="D435" s="10">
        <v>2019</v>
      </c>
      <c r="E435" s="7" t="s">
        <v>579</v>
      </c>
      <c r="F435" s="8">
        <v>5561000</v>
      </c>
      <c r="G435" s="9">
        <v>3.7</v>
      </c>
      <c r="H435" s="4" t="s">
        <v>621</v>
      </c>
    </row>
    <row r="436" spans="1:8" ht="33" customHeight="1" x14ac:dyDescent="0.25">
      <c r="A436" s="6">
        <v>188</v>
      </c>
      <c r="B436" s="86"/>
      <c r="C436" s="89"/>
      <c r="D436" s="10">
        <v>2016</v>
      </c>
      <c r="E436" s="7" t="s">
        <v>591</v>
      </c>
      <c r="F436" s="8">
        <v>251340</v>
      </c>
      <c r="G436" s="9"/>
      <c r="H436" s="4"/>
    </row>
    <row r="437" spans="1:8" ht="30.75" customHeight="1" x14ac:dyDescent="0.25">
      <c r="B437" s="86"/>
      <c r="C437" s="89"/>
      <c r="D437" s="10">
        <v>2010</v>
      </c>
      <c r="E437" s="7" t="s">
        <v>632</v>
      </c>
      <c r="F437" s="8">
        <v>4434</v>
      </c>
      <c r="G437" s="9"/>
      <c r="H437" s="4"/>
    </row>
    <row r="438" spans="1:8" ht="30.75" customHeight="1" x14ac:dyDescent="0.25">
      <c r="B438" s="86"/>
      <c r="C438" s="89"/>
      <c r="D438" s="10">
        <v>2007</v>
      </c>
      <c r="E438" s="7" t="s">
        <v>681</v>
      </c>
      <c r="F438" s="8">
        <v>64000</v>
      </c>
      <c r="G438" s="9"/>
      <c r="H438" s="4"/>
    </row>
    <row r="439" spans="1:8" ht="30.75" customHeight="1" x14ac:dyDescent="0.25">
      <c r="B439" s="86"/>
      <c r="C439" s="89"/>
      <c r="D439" s="10">
        <v>2007</v>
      </c>
      <c r="E439" s="7" t="s">
        <v>681</v>
      </c>
      <c r="F439" s="8">
        <v>60000</v>
      </c>
      <c r="G439" s="9"/>
      <c r="H439" s="4" t="s">
        <v>943</v>
      </c>
    </row>
    <row r="440" spans="1:8" ht="30.75" customHeight="1" x14ac:dyDescent="0.25">
      <c r="B440" s="86"/>
      <c r="C440" s="89"/>
      <c r="D440" s="10">
        <v>2007</v>
      </c>
      <c r="E440" s="7" t="s">
        <v>681</v>
      </c>
      <c r="F440" s="8">
        <v>60000</v>
      </c>
      <c r="G440" s="9"/>
      <c r="H440" s="4" t="s">
        <v>944</v>
      </c>
    </row>
    <row r="441" spans="1:8" ht="30.75" customHeight="1" x14ac:dyDescent="0.25">
      <c r="B441" s="87"/>
      <c r="C441" s="90"/>
      <c r="D441" s="10">
        <v>2021</v>
      </c>
      <c r="E441" s="7" t="s">
        <v>632</v>
      </c>
      <c r="F441" s="8">
        <v>200000</v>
      </c>
      <c r="G441" s="9"/>
      <c r="H441" s="4"/>
    </row>
    <row r="442" spans="1:8" ht="24.75" customHeight="1" x14ac:dyDescent="0.25">
      <c r="A442" s="6">
        <v>189</v>
      </c>
      <c r="B442" s="1" t="s">
        <v>111</v>
      </c>
      <c r="C442" s="2" t="s">
        <v>157</v>
      </c>
      <c r="D442" s="10">
        <v>2007</v>
      </c>
      <c r="E442" s="7" t="s">
        <v>681</v>
      </c>
      <c r="F442" s="8">
        <v>60000</v>
      </c>
      <c r="G442" s="9"/>
      <c r="H442" s="4"/>
    </row>
    <row r="443" spans="1:8" ht="30" x14ac:dyDescent="0.25">
      <c r="A443" s="6">
        <v>190</v>
      </c>
      <c r="B443" s="85" t="s">
        <v>111</v>
      </c>
      <c r="C443" s="88" t="s">
        <v>171</v>
      </c>
      <c r="D443" s="10">
        <v>2018</v>
      </c>
      <c r="E443" s="7" t="s">
        <v>632</v>
      </c>
      <c r="F443" s="8">
        <v>58661.05</v>
      </c>
      <c r="G443" s="9"/>
      <c r="H443" s="4"/>
    </row>
    <row r="444" spans="1:8" ht="33" customHeight="1" x14ac:dyDescent="0.25">
      <c r="B444" s="86"/>
      <c r="C444" s="89"/>
      <c r="D444" s="10">
        <v>2009</v>
      </c>
      <c r="E444" s="7" t="s">
        <v>632</v>
      </c>
      <c r="F444" s="8">
        <v>29500</v>
      </c>
      <c r="G444" s="9"/>
      <c r="H444" s="4"/>
    </row>
    <row r="445" spans="1:8" ht="24" customHeight="1" x14ac:dyDescent="0.25">
      <c r="B445" s="87"/>
      <c r="C445" s="90"/>
      <c r="D445" s="10">
        <v>2005</v>
      </c>
      <c r="E445" s="7" t="s">
        <v>681</v>
      </c>
      <c r="F445" s="8">
        <v>35000</v>
      </c>
      <c r="G445" s="9"/>
      <c r="H445" s="4"/>
    </row>
    <row r="446" spans="1:8" ht="29.25" customHeight="1" x14ac:dyDescent="0.25">
      <c r="A446" s="6">
        <v>191</v>
      </c>
      <c r="B446" s="85" t="s">
        <v>111</v>
      </c>
      <c r="C446" s="88" t="s">
        <v>172</v>
      </c>
      <c r="D446" s="10">
        <v>2011</v>
      </c>
      <c r="E446" s="7" t="s">
        <v>632</v>
      </c>
      <c r="F446" s="8">
        <v>33226</v>
      </c>
      <c r="G446" s="9"/>
      <c r="H446" s="4"/>
    </row>
    <row r="447" spans="1:8" ht="20.25" customHeight="1" x14ac:dyDescent="0.25">
      <c r="B447" s="86"/>
      <c r="C447" s="89"/>
      <c r="D447" s="10">
        <v>2007</v>
      </c>
      <c r="E447" s="7" t="s">
        <v>681</v>
      </c>
      <c r="F447" s="8">
        <v>135406</v>
      </c>
      <c r="G447" s="9"/>
      <c r="H447" s="4"/>
    </row>
    <row r="448" spans="1:8" ht="27.75" customHeight="1" x14ac:dyDescent="0.25">
      <c r="B448" s="87"/>
      <c r="C448" s="90"/>
      <c r="D448" s="10">
        <v>2021</v>
      </c>
      <c r="E448" s="7" t="s">
        <v>632</v>
      </c>
      <c r="F448" s="8">
        <v>150000</v>
      </c>
      <c r="G448" s="9"/>
      <c r="H448" s="4"/>
    </row>
    <row r="449" spans="1:8" ht="21" customHeight="1" x14ac:dyDescent="0.25">
      <c r="A449" s="6">
        <v>192</v>
      </c>
      <c r="B449" s="1" t="s">
        <v>111</v>
      </c>
      <c r="C449" s="2" t="s">
        <v>173</v>
      </c>
      <c r="D449" s="10">
        <v>2007</v>
      </c>
      <c r="E449" s="7" t="s">
        <v>681</v>
      </c>
      <c r="F449" s="8">
        <v>78000</v>
      </c>
      <c r="G449" s="9"/>
      <c r="H449" s="4"/>
    </row>
    <row r="450" spans="1:8" ht="30" x14ac:dyDescent="0.25">
      <c r="A450" s="6">
        <v>193</v>
      </c>
      <c r="B450" s="1" t="s">
        <v>111</v>
      </c>
      <c r="C450" s="2" t="s">
        <v>174</v>
      </c>
      <c r="D450" s="10">
        <v>2016</v>
      </c>
      <c r="E450" s="7" t="s">
        <v>591</v>
      </c>
      <c r="F450" s="8">
        <v>97940</v>
      </c>
      <c r="G450" s="9"/>
      <c r="H450" s="4"/>
    </row>
    <row r="451" spans="1:8" x14ac:dyDescent="0.25">
      <c r="A451" s="6">
        <v>194</v>
      </c>
      <c r="B451" s="85" t="s">
        <v>111</v>
      </c>
      <c r="C451" s="88" t="s">
        <v>175</v>
      </c>
      <c r="D451" s="10">
        <v>2020</v>
      </c>
      <c r="E451" s="7" t="s">
        <v>579</v>
      </c>
      <c r="F451" s="8">
        <v>832126.2</v>
      </c>
      <c r="G451" s="9">
        <v>2.2999999999999998</v>
      </c>
      <c r="H451" s="4"/>
    </row>
    <row r="452" spans="1:8" ht="31.5" customHeight="1" x14ac:dyDescent="0.25">
      <c r="A452" s="6">
        <v>195</v>
      </c>
      <c r="B452" s="86"/>
      <c r="C452" s="89"/>
      <c r="D452" s="10">
        <v>2016</v>
      </c>
      <c r="E452" s="7" t="s">
        <v>591</v>
      </c>
      <c r="F452" s="8">
        <v>80000</v>
      </c>
      <c r="G452" s="9"/>
      <c r="H452" s="4"/>
    </row>
    <row r="453" spans="1:8" ht="31.5" customHeight="1" x14ac:dyDescent="0.25">
      <c r="B453" s="86"/>
      <c r="C453" s="89"/>
      <c r="D453" s="10">
        <v>2012</v>
      </c>
      <c r="E453" s="7" t="s">
        <v>632</v>
      </c>
      <c r="F453" s="8">
        <v>45312</v>
      </c>
      <c r="G453" s="9"/>
      <c r="H453" s="4" t="s">
        <v>786</v>
      </c>
    </row>
    <row r="454" spans="1:8" ht="31.5" customHeight="1" x14ac:dyDescent="0.25">
      <c r="B454" s="86"/>
      <c r="C454" s="89"/>
      <c r="D454" s="10">
        <v>2009</v>
      </c>
      <c r="E454" s="7" t="s">
        <v>632</v>
      </c>
      <c r="F454" s="8">
        <v>15000</v>
      </c>
      <c r="G454" s="9"/>
      <c r="H454" s="4"/>
    </row>
    <row r="455" spans="1:8" ht="24.75" customHeight="1" x14ac:dyDescent="0.25">
      <c r="B455" s="87"/>
      <c r="C455" s="90"/>
      <c r="D455" s="10">
        <v>2005</v>
      </c>
      <c r="E455" s="7" t="s">
        <v>681</v>
      </c>
      <c r="F455" s="8">
        <v>109077</v>
      </c>
      <c r="G455" s="9"/>
      <c r="H455" s="4"/>
    </row>
    <row r="456" spans="1:8" ht="30" x14ac:dyDescent="0.25">
      <c r="A456" s="6">
        <v>196</v>
      </c>
      <c r="B456" s="85" t="s">
        <v>111</v>
      </c>
      <c r="C456" s="88" t="s">
        <v>176</v>
      </c>
      <c r="D456" s="10">
        <v>2015</v>
      </c>
      <c r="E456" s="7" t="s">
        <v>632</v>
      </c>
      <c r="F456" s="8">
        <v>49560</v>
      </c>
      <c r="G456" s="9"/>
      <c r="H456" s="4" t="s">
        <v>680</v>
      </c>
    </row>
    <row r="457" spans="1:8" ht="27" customHeight="1" x14ac:dyDescent="0.25">
      <c r="B457" s="87"/>
      <c r="C457" s="90"/>
      <c r="D457" s="10">
        <v>2006</v>
      </c>
      <c r="E457" s="7" t="s">
        <v>681</v>
      </c>
      <c r="F457" s="8">
        <v>132370</v>
      </c>
      <c r="G457" s="9"/>
      <c r="H457" s="4"/>
    </row>
    <row r="458" spans="1:8" ht="30" x14ac:dyDescent="0.25">
      <c r="A458" s="6">
        <v>197</v>
      </c>
      <c r="B458" s="85" t="s">
        <v>111</v>
      </c>
      <c r="C458" s="88" t="s">
        <v>177</v>
      </c>
      <c r="D458" s="10">
        <v>2018</v>
      </c>
      <c r="E458" s="7" t="s">
        <v>632</v>
      </c>
      <c r="F458" s="8">
        <v>58661.05</v>
      </c>
      <c r="G458" s="9"/>
      <c r="H458" s="4"/>
    </row>
    <row r="459" spans="1:8" ht="30" x14ac:dyDescent="0.25">
      <c r="B459" s="86"/>
      <c r="C459" s="89"/>
      <c r="D459" s="10">
        <v>2012</v>
      </c>
      <c r="E459" s="7" t="s">
        <v>632</v>
      </c>
      <c r="F459" s="8">
        <v>45312</v>
      </c>
      <c r="G459" s="9"/>
      <c r="H459" s="4" t="s">
        <v>786</v>
      </c>
    </row>
    <row r="460" spans="1:8" ht="30" x14ac:dyDescent="0.25">
      <c r="B460" s="86"/>
      <c r="C460" s="89"/>
      <c r="D460" s="10">
        <v>2011</v>
      </c>
      <c r="E460" s="7" t="s">
        <v>632</v>
      </c>
      <c r="F460" s="8">
        <v>67759</v>
      </c>
      <c r="G460" s="9"/>
      <c r="H460" s="4"/>
    </row>
    <row r="461" spans="1:8" ht="24.75" customHeight="1" x14ac:dyDescent="0.25">
      <c r="B461" s="87"/>
      <c r="C461" s="90"/>
      <c r="D461" s="10">
        <v>2007</v>
      </c>
      <c r="E461" s="7" t="s">
        <v>681</v>
      </c>
      <c r="F461" s="8">
        <v>53000</v>
      </c>
      <c r="G461" s="9"/>
      <c r="H461" s="4"/>
    </row>
    <row r="462" spans="1:8" ht="27.75" customHeight="1" x14ac:dyDescent="0.25">
      <c r="A462" s="6">
        <v>198</v>
      </c>
      <c r="B462" s="1" t="s">
        <v>178</v>
      </c>
      <c r="C462" s="2" t="s">
        <v>179</v>
      </c>
      <c r="D462" s="10">
        <v>2008</v>
      </c>
      <c r="E462" s="7" t="s">
        <v>591</v>
      </c>
      <c r="F462" s="8">
        <v>95000</v>
      </c>
      <c r="G462" s="9"/>
      <c r="H462" s="4"/>
    </row>
    <row r="463" spans="1:8" ht="24.75" customHeight="1" x14ac:dyDescent="0.25">
      <c r="A463" s="6">
        <v>199</v>
      </c>
      <c r="B463" s="1" t="s">
        <v>178</v>
      </c>
      <c r="C463" s="2" t="s">
        <v>180</v>
      </c>
      <c r="D463" s="10">
        <v>2007</v>
      </c>
      <c r="E463" s="7" t="s">
        <v>681</v>
      </c>
      <c r="F463" s="8">
        <v>145000</v>
      </c>
      <c r="G463" s="9"/>
      <c r="H463" s="4"/>
    </row>
    <row r="464" spans="1:8" ht="30" x14ac:dyDescent="0.25">
      <c r="A464" s="6">
        <v>200</v>
      </c>
      <c r="B464" s="85" t="s">
        <v>178</v>
      </c>
      <c r="C464" s="88" t="s">
        <v>181</v>
      </c>
      <c r="D464" s="10">
        <v>2020</v>
      </c>
      <c r="E464" s="7" t="s">
        <v>591</v>
      </c>
      <c r="F464" s="8">
        <v>6313493.7800000003</v>
      </c>
      <c r="G464" s="9"/>
      <c r="H464" s="7" t="s">
        <v>846</v>
      </c>
    </row>
    <row r="465" spans="1:8" ht="30" x14ac:dyDescent="0.25">
      <c r="A465" s="6">
        <v>201</v>
      </c>
      <c r="B465" s="86"/>
      <c r="C465" s="89"/>
      <c r="D465" s="10">
        <v>2021</v>
      </c>
      <c r="E465" s="7" t="s">
        <v>591</v>
      </c>
      <c r="F465" s="8">
        <v>2965599</v>
      </c>
      <c r="G465" s="9"/>
      <c r="H465" s="7" t="s">
        <v>590</v>
      </c>
    </row>
    <row r="466" spans="1:8" ht="27" customHeight="1" x14ac:dyDescent="0.25">
      <c r="A466" s="6">
        <v>202</v>
      </c>
      <c r="B466" s="86"/>
      <c r="C466" s="89"/>
      <c r="D466" s="10">
        <v>2016</v>
      </c>
      <c r="E466" s="7" t="s">
        <v>579</v>
      </c>
      <c r="F466" s="8">
        <v>1210000</v>
      </c>
      <c r="G466" s="9">
        <v>1.7</v>
      </c>
      <c r="H466" s="4" t="s">
        <v>673</v>
      </c>
    </row>
    <row r="467" spans="1:8" ht="27" customHeight="1" x14ac:dyDescent="0.25">
      <c r="B467" s="87"/>
      <c r="C467" s="90"/>
      <c r="D467" s="10">
        <v>2008</v>
      </c>
      <c r="E467" s="7" t="s">
        <v>591</v>
      </c>
      <c r="F467" s="8">
        <v>65000</v>
      </c>
      <c r="G467" s="9"/>
      <c r="H467" s="4"/>
    </row>
    <row r="468" spans="1:8" ht="30" x14ac:dyDescent="0.25">
      <c r="A468" s="6">
        <v>203</v>
      </c>
      <c r="B468" s="85" t="s">
        <v>178</v>
      </c>
      <c r="C468" s="88" t="s">
        <v>182</v>
      </c>
      <c r="D468" s="10">
        <v>2017</v>
      </c>
      <c r="E468" s="7" t="s">
        <v>579</v>
      </c>
      <c r="F468" s="8">
        <v>4779406.5999999996</v>
      </c>
      <c r="G468" s="9"/>
      <c r="H468" s="4" t="s">
        <v>658</v>
      </c>
    </row>
    <row r="469" spans="1:8" ht="32.25" customHeight="1" x14ac:dyDescent="0.25">
      <c r="B469" s="86"/>
      <c r="C469" s="89"/>
      <c r="D469" s="10">
        <v>2013</v>
      </c>
      <c r="E469" s="7" t="s">
        <v>632</v>
      </c>
      <c r="F469" s="8">
        <v>229274</v>
      </c>
      <c r="G469" s="9"/>
      <c r="H469" s="4"/>
    </row>
    <row r="470" spans="1:8" ht="32.25" customHeight="1" x14ac:dyDescent="0.25">
      <c r="B470" s="86"/>
      <c r="C470" s="89"/>
      <c r="D470" s="10">
        <v>2008</v>
      </c>
      <c r="E470" s="7" t="s">
        <v>591</v>
      </c>
      <c r="F470" s="8">
        <v>85000</v>
      </c>
      <c r="G470" s="9"/>
      <c r="H470" s="4" t="s">
        <v>928</v>
      </c>
    </row>
    <row r="471" spans="1:8" ht="32.25" customHeight="1" x14ac:dyDescent="0.25">
      <c r="B471" s="87"/>
      <c r="C471" s="90"/>
      <c r="D471" s="10">
        <v>2007</v>
      </c>
      <c r="E471" s="7" t="s">
        <v>681</v>
      </c>
      <c r="F471" s="8">
        <v>160000</v>
      </c>
      <c r="G471" s="9"/>
      <c r="H471" s="4"/>
    </row>
    <row r="472" spans="1:8" ht="30" x14ac:dyDescent="0.25">
      <c r="A472" s="6">
        <v>204</v>
      </c>
      <c r="B472" s="85" t="s">
        <v>178</v>
      </c>
      <c r="C472" s="88" t="s">
        <v>183</v>
      </c>
      <c r="D472" s="10">
        <v>2019</v>
      </c>
      <c r="E472" s="7" t="s">
        <v>579</v>
      </c>
      <c r="F472" s="8">
        <v>5110000.43</v>
      </c>
      <c r="G472" s="9">
        <v>2</v>
      </c>
      <c r="H472" s="7" t="s">
        <v>617</v>
      </c>
    </row>
    <row r="473" spans="1:8" ht="45" customHeight="1" x14ac:dyDescent="0.25">
      <c r="A473" s="6">
        <v>205</v>
      </c>
      <c r="B473" s="86"/>
      <c r="C473" s="89"/>
      <c r="D473" s="10">
        <v>2017</v>
      </c>
      <c r="E473" s="7" t="s">
        <v>632</v>
      </c>
      <c r="F473" s="8">
        <v>400000</v>
      </c>
      <c r="G473" s="9"/>
      <c r="H473" s="4" t="s">
        <v>790</v>
      </c>
    </row>
    <row r="474" spans="1:8" ht="31.5" customHeight="1" x14ac:dyDescent="0.25">
      <c r="B474" s="86"/>
      <c r="C474" s="89"/>
      <c r="D474" s="10">
        <v>2011</v>
      </c>
      <c r="E474" s="7" t="s">
        <v>632</v>
      </c>
      <c r="F474" s="8">
        <v>4635</v>
      </c>
      <c r="G474" s="9"/>
      <c r="H474" s="4"/>
    </row>
    <row r="475" spans="1:8" ht="37.5" customHeight="1" x14ac:dyDescent="0.25">
      <c r="B475" s="86"/>
      <c r="C475" s="89"/>
      <c r="D475" s="10">
        <v>2011</v>
      </c>
      <c r="E475" s="7" t="s">
        <v>632</v>
      </c>
      <c r="F475" s="8">
        <v>4635</v>
      </c>
      <c r="G475" s="9"/>
      <c r="H475" s="4"/>
    </row>
    <row r="476" spans="1:8" ht="33.75" customHeight="1" x14ac:dyDescent="0.25">
      <c r="B476" s="86"/>
      <c r="C476" s="89"/>
      <c r="D476" s="10">
        <v>2008</v>
      </c>
      <c r="E476" s="7" t="s">
        <v>632</v>
      </c>
      <c r="F476" s="8">
        <v>93937</v>
      </c>
      <c r="G476" s="9"/>
      <c r="H476" s="4"/>
    </row>
    <row r="477" spans="1:8" ht="33.75" customHeight="1" x14ac:dyDescent="0.25">
      <c r="B477" s="87"/>
      <c r="C477" s="90"/>
      <c r="D477" s="10">
        <v>2007</v>
      </c>
      <c r="E477" s="7" t="s">
        <v>681</v>
      </c>
      <c r="F477" s="8">
        <v>140000</v>
      </c>
      <c r="G477" s="9"/>
      <c r="H477" s="4"/>
    </row>
    <row r="478" spans="1:8" ht="33" customHeight="1" x14ac:dyDescent="0.25">
      <c r="A478" s="6">
        <v>206</v>
      </c>
      <c r="B478" s="1" t="s">
        <v>178</v>
      </c>
      <c r="C478" s="2" t="s">
        <v>184</v>
      </c>
      <c r="D478" s="10">
        <v>2008</v>
      </c>
      <c r="E478" s="7" t="s">
        <v>681</v>
      </c>
      <c r="F478" s="8">
        <v>160000</v>
      </c>
      <c r="G478" s="9"/>
      <c r="H478" s="4"/>
    </row>
    <row r="479" spans="1:8" ht="29.25" customHeight="1" x14ac:dyDescent="0.25">
      <c r="A479" s="6">
        <v>207</v>
      </c>
      <c r="B479" s="1" t="s">
        <v>178</v>
      </c>
      <c r="C479" s="2" t="s">
        <v>64</v>
      </c>
      <c r="D479" s="10">
        <v>2006</v>
      </c>
      <c r="E479" s="7" t="s">
        <v>681</v>
      </c>
      <c r="F479" s="8">
        <v>105357</v>
      </c>
      <c r="G479" s="9"/>
      <c r="H479" s="4"/>
    </row>
    <row r="480" spans="1:8" ht="30" x14ac:dyDescent="0.25">
      <c r="A480" s="6">
        <v>208</v>
      </c>
      <c r="B480" s="85" t="s">
        <v>178</v>
      </c>
      <c r="C480" s="88" t="s">
        <v>185</v>
      </c>
      <c r="D480" s="10">
        <v>2020</v>
      </c>
      <c r="E480" s="7" t="s">
        <v>591</v>
      </c>
      <c r="F480" s="8">
        <v>6313493.7800000003</v>
      </c>
      <c r="G480" s="9"/>
      <c r="H480" s="7" t="s">
        <v>846</v>
      </c>
    </row>
    <row r="481" spans="1:8" ht="24.75" customHeight="1" x14ac:dyDescent="0.25">
      <c r="A481" s="6">
        <v>209</v>
      </c>
      <c r="B481" s="86"/>
      <c r="C481" s="89"/>
      <c r="D481" s="10">
        <v>2020</v>
      </c>
      <c r="E481" s="7" t="s">
        <v>579</v>
      </c>
      <c r="F481" s="8">
        <v>2318223</v>
      </c>
      <c r="G481" s="9"/>
      <c r="H481" s="7" t="s">
        <v>583</v>
      </c>
    </row>
    <row r="482" spans="1:8" ht="33.75" customHeight="1" x14ac:dyDescent="0.25">
      <c r="B482" s="86"/>
      <c r="C482" s="89"/>
      <c r="D482" s="10">
        <v>2015</v>
      </c>
      <c r="E482" s="7" t="s">
        <v>579</v>
      </c>
      <c r="F482" s="8">
        <v>6282000</v>
      </c>
      <c r="G482" s="9"/>
      <c r="H482" s="4" t="s">
        <v>695</v>
      </c>
    </row>
    <row r="483" spans="1:8" ht="33.75" customHeight="1" x14ac:dyDescent="0.25">
      <c r="B483" s="87"/>
      <c r="C483" s="90"/>
      <c r="D483" s="10">
        <v>2007</v>
      </c>
      <c r="E483" s="7" t="s">
        <v>681</v>
      </c>
      <c r="F483" s="8">
        <v>100000</v>
      </c>
      <c r="G483" s="9"/>
      <c r="H483" s="4"/>
    </row>
    <row r="484" spans="1:8" ht="25.5" customHeight="1" x14ac:dyDescent="0.25">
      <c r="A484" s="6">
        <v>210</v>
      </c>
      <c r="B484" s="1" t="s">
        <v>178</v>
      </c>
      <c r="C484" s="2" t="s">
        <v>186</v>
      </c>
      <c r="D484" s="10">
        <v>2007</v>
      </c>
      <c r="E484" s="7" t="s">
        <v>681</v>
      </c>
      <c r="F484" s="8">
        <v>80012</v>
      </c>
      <c r="G484" s="9"/>
      <c r="H484" s="4"/>
    </row>
    <row r="485" spans="1:8" ht="30" x14ac:dyDescent="0.25">
      <c r="A485" s="6">
        <v>211</v>
      </c>
      <c r="B485" s="85" t="s">
        <v>178</v>
      </c>
      <c r="C485" s="88" t="s">
        <v>187</v>
      </c>
      <c r="D485" s="10">
        <v>2019</v>
      </c>
      <c r="E485" s="7" t="s">
        <v>591</v>
      </c>
      <c r="F485" s="8">
        <v>149860</v>
      </c>
      <c r="G485" s="9"/>
      <c r="H485" s="4"/>
    </row>
    <row r="486" spans="1:8" ht="30" x14ac:dyDescent="0.25">
      <c r="A486" s="6">
        <v>212</v>
      </c>
      <c r="B486" s="86"/>
      <c r="C486" s="89"/>
      <c r="D486" s="10">
        <v>2017</v>
      </c>
      <c r="E486" s="7" t="s">
        <v>579</v>
      </c>
      <c r="F486" s="8">
        <v>4779406.5999999996</v>
      </c>
      <c r="G486" s="9"/>
      <c r="H486" s="4" t="s">
        <v>658</v>
      </c>
    </row>
    <row r="487" spans="1:8" ht="26.25" customHeight="1" x14ac:dyDescent="0.25">
      <c r="B487" s="87"/>
      <c r="C487" s="90"/>
      <c r="D487" s="10">
        <v>2007</v>
      </c>
      <c r="E487" s="7" t="s">
        <v>681</v>
      </c>
      <c r="F487" s="8">
        <v>70000</v>
      </c>
      <c r="G487" s="9"/>
      <c r="H487" s="4"/>
    </row>
    <row r="488" spans="1:8" ht="30" x14ac:dyDescent="0.25">
      <c r="A488" s="6">
        <v>213</v>
      </c>
      <c r="B488" s="85" t="s">
        <v>178</v>
      </c>
      <c r="C488" s="88" t="s">
        <v>188</v>
      </c>
      <c r="D488" s="10">
        <v>2015</v>
      </c>
      <c r="E488" s="7" t="s">
        <v>632</v>
      </c>
      <c r="F488" s="8">
        <v>26000</v>
      </c>
      <c r="G488" s="9"/>
      <c r="H488" s="4"/>
    </row>
    <row r="489" spans="1:8" ht="30" x14ac:dyDescent="0.25">
      <c r="B489" s="86"/>
      <c r="C489" s="89"/>
      <c r="D489" s="10">
        <v>2014</v>
      </c>
      <c r="E489" s="7" t="s">
        <v>632</v>
      </c>
      <c r="F489" s="8">
        <v>88500</v>
      </c>
      <c r="G489" s="9"/>
      <c r="H489" s="4" t="s">
        <v>714</v>
      </c>
    </row>
    <row r="490" spans="1:8" ht="27" customHeight="1" x14ac:dyDescent="0.25">
      <c r="B490" s="87"/>
      <c r="C490" s="90"/>
      <c r="D490" s="10">
        <v>2008</v>
      </c>
      <c r="E490" s="7" t="s">
        <v>632</v>
      </c>
      <c r="F490" s="8">
        <v>70000</v>
      </c>
      <c r="G490" s="9"/>
      <c r="H490" s="4"/>
    </row>
    <row r="491" spans="1:8" ht="24.75" customHeight="1" x14ac:dyDescent="0.25">
      <c r="A491" s="6">
        <v>214</v>
      </c>
      <c r="B491" s="1" t="s">
        <v>178</v>
      </c>
      <c r="C491" s="2" t="s">
        <v>189</v>
      </c>
      <c r="D491" s="10">
        <v>2009</v>
      </c>
      <c r="E491" s="7" t="s">
        <v>821</v>
      </c>
      <c r="F491" s="8">
        <v>106200</v>
      </c>
      <c r="G491" s="9"/>
      <c r="H491" s="4"/>
    </row>
    <row r="492" spans="1:8" ht="26.25" customHeight="1" x14ac:dyDescent="0.25">
      <c r="A492" s="6">
        <v>215</v>
      </c>
      <c r="B492" s="1" t="s">
        <v>178</v>
      </c>
      <c r="C492" s="2" t="s">
        <v>190</v>
      </c>
      <c r="D492" s="10">
        <v>2007</v>
      </c>
      <c r="E492" s="7" t="s">
        <v>681</v>
      </c>
      <c r="F492" s="8">
        <v>70000</v>
      </c>
      <c r="G492" s="9"/>
      <c r="H492" s="4"/>
    </row>
    <row r="493" spans="1:8" ht="30" x14ac:dyDescent="0.25">
      <c r="A493" s="6">
        <v>216</v>
      </c>
      <c r="B493" s="85" t="s">
        <v>178</v>
      </c>
      <c r="C493" s="88" t="s">
        <v>191</v>
      </c>
      <c r="D493" s="10">
        <v>2014</v>
      </c>
      <c r="E493" s="7" t="s">
        <v>632</v>
      </c>
      <c r="F493" s="8"/>
      <c r="G493" s="9"/>
      <c r="H493" s="4" t="s">
        <v>791</v>
      </c>
    </row>
    <row r="494" spans="1:8" ht="30" x14ac:dyDescent="0.25">
      <c r="B494" s="87"/>
      <c r="C494" s="90"/>
      <c r="D494" s="10">
        <v>2008</v>
      </c>
      <c r="E494" s="7" t="s">
        <v>632</v>
      </c>
      <c r="F494" s="8">
        <v>55000</v>
      </c>
      <c r="G494" s="9"/>
      <c r="H494" s="4"/>
    </row>
    <row r="495" spans="1:8" ht="19.5" customHeight="1" x14ac:dyDescent="0.25">
      <c r="A495" s="6">
        <v>217</v>
      </c>
      <c r="B495" s="85" t="s">
        <v>178</v>
      </c>
      <c r="C495" s="88" t="s">
        <v>192</v>
      </c>
      <c r="D495" s="10">
        <v>2020</v>
      </c>
      <c r="E495" s="7" t="s">
        <v>579</v>
      </c>
      <c r="F495" s="8">
        <v>1362985.3</v>
      </c>
      <c r="G495" s="9">
        <v>1.5</v>
      </c>
      <c r="H495" s="4"/>
    </row>
    <row r="496" spans="1:8" ht="43.5" customHeight="1" x14ac:dyDescent="0.25">
      <c r="A496" s="6">
        <v>218</v>
      </c>
      <c r="B496" s="86"/>
      <c r="C496" s="89"/>
      <c r="D496" s="10">
        <v>2017</v>
      </c>
      <c r="E496" s="7" t="s">
        <v>632</v>
      </c>
      <c r="F496" s="8">
        <v>400000</v>
      </c>
      <c r="G496" s="9"/>
      <c r="H496" s="4" t="s">
        <v>792</v>
      </c>
    </row>
    <row r="497" spans="1:8" ht="29.25" customHeight="1" x14ac:dyDescent="0.25">
      <c r="B497" s="87"/>
      <c r="C497" s="90"/>
      <c r="D497" s="10">
        <v>2007</v>
      </c>
      <c r="E497" s="7" t="s">
        <v>681</v>
      </c>
      <c r="F497" s="8">
        <v>75000</v>
      </c>
      <c r="G497" s="9"/>
      <c r="H497" s="4"/>
    </row>
    <row r="498" spans="1:8" ht="36.75" customHeight="1" x14ac:dyDescent="0.25">
      <c r="A498" s="6">
        <v>219</v>
      </c>
      <c r="B498" s="85" t="s">
        <v>178</v>
      </c>
      <c r="C498" s="88" t="s">
        <v>193</v>
      </c>
      <c r="D498" s="10">
        <v>2015</v>
      </c>
      <c r="E498" s="7" t="s">
        <v>579</v>
      </c>
      <c r="F498" s="8">
        <v>6282000</v>
      </c>
      <c r="G498" s="9">
        <v>7.1</v>
      </c>
      <c r="H498" s="4" t="s">
        <v>696</v>
      </c>
    </row>
    <row r="499" spans="1:8" ht="38.25" customHeight="1" x14ac:dyDescent="0.25">
      <c r="B499" s="86"/>
      <c r="C499" s="89"/>
      <c r="D499" s="10">
        <v>2012</v>
      </c>
      <c r="E499" s="7" t="s">
        <v>632</v>
      </c>
      <c r="F499" s="8">
        <v>59500</v>
      </c>
      <c r="G499" s="9"/>
      <c r="H499" s="4"/>
    </row>
    <row r="500" spans="1:8" ht="24.75" customHeight="1" x14ac:dyDescent="0.25">
      <c r="B500" s="86"/>
      <c r="C500" s="89"/>
      <c r="D500" s="10">
        <v>2011</v>
      </c>
      <c r="E500" s="8" t="s">
        <v>763</v>
      </c>
      <c r="F500" s="8">
        <v>52500</v>
      </c>
      <c r="G500" s="9"/>
      <c r="H500" s="4" t="s">
        <v>847</v>
      </c>
    </row>
    <row r="501" spans="1:8" ht="32.25" customHeight="1" x14ac:dyDescent="0.25">
      <c r="B501" s="86"/>
      <c r="C501" s="89"/>
      <c r="D501" s="10">
        <v>2011</v>
      </c>
      <c r="E501" s="7" t="s">
        <v>632</v>
      </c>
      <c r="F501" s="8">
        <v>5240</v>
      </c>
      <c r="G501" s="9"/>
      <c r="H501" s="4" t="s">
        <v>847</v>
      </c>
    </row>
    <row r="502" spans="1:8" ht="27.75" customHeight="1" x14ac:dyDescent="0.25">
      <c r="B502" s="86"/>
      <c r="C502" s="89"/>
      <c r="D502" s="10">
        <v>2007</v>
      </c>
      <c r="E502" s="7" t="s">
        <v>681</v>
      </c>
      <c r="F502" s="8">
        <v>125000</v>
      </c>
      <c r="G502" s="9"/>
      <c r="H502" s="4"/>
    </row>
    <row r="503" spans="1:8" ht="27.75" customHeight="1" x14ac:dyDescent="0.25">
      <c r="B503" s="87"/>
      <c r="C503" s="90"/>
      <c r="D503" s="10">
        <v>2008</v>
      </c>
      <c r="E503" s="7" t="s">
        <v>681</v>
      </c>
      <c r="F503" s="8">
        <v>88043</v>
      </c>
      <c r="G503" s="9"/>
      <c r="H503" s="4" t="s">
        <v>945</v>
      </c>
    </row>
    <row r="504" spans="1:8" ht="30" x14ac:dyDescent="0.25">
      <c r="A504" s="6">
        <v>220</v>
      </c>
      <c r="B504" s="85" t="s">
        <v>178</v>
      </c>
      <c r="C504" s="88" t="s">
        <v>108</v>
      </c>
      <c r="D504" s="10">
        <v>2014</v>
      </c>
      <c r="E504" s="7" t="s">
        <v>632</v>
      </c>
      <c r="F504" s="8">
        <v>88500</v>
      </c>
      <c r="G504" s="9"/>
      <c r="H504" s="4" t="s">
        <v>791</v>
      </c>
    </row>
    <row r="505" spans="1:8" ht="30" x14ac:dyDescent="0.25">
      <c r="B505" s="86"/>
      <c r="C505" s="89"/>
      <c r="D505" s="10">
        <v>2010</v>
      </c>
      <c r="E505" s="7" t="s">
        <v>632</v>
      </c>
      <c r="F505" s="8">
        <v>422771.53</v>
      </c>
      <c r="G505" s="9"/>
      <c r="H505" s="4" t="s">
        <v>826</v>
      </c>
    </row>
    <row r="506" spans="1:8" ht="30" x14ac:dyDescent="0.25">
      <c r="B506" s="86"/>
      <c r="C506" s="89"/>
      <c r="D506" s="10">
        <v>2010</v>
      </c>
      <c r="E506" s="7" t="s">
        <v>632</v>
      </c>
      <c r="F506" s="8">
        <v>422771.53</v>
      </c>
      <c r="G506" s="9"/>
      <c r="H506" s="4" t="s">
        <v>826</v>
      </c>
    </row>
    <row r="507" spans="1:8" ht="30" x14ac:dyDescent="0.25">
      <c r="B507" s="86"/>
      <c r="C507" s="89"/>
      <c r="D507" s="10">
        <v>2010</v>
      </c>
      <c r="E507" s="7" t="s">
        <v>632</v>
      </c>
      <c r="F507" s="8">
        <v>422771.53</v>
      </c>
      <c r="G507" s="9"/>
      <c r="H507" s="4" t="s">
        <v>826</v>
      </c>
    </row>
    <row r="508" spans="1:8" ht="30" x14ac:dyDescent="0.25">
      <c r="B508" s="86"/>
      <c r="C508" s="89"/>
      <c r="D508" s="10">
        <v>2009</v>
      </c>
      <c r="E508" s="7" t="s">
        <v>632</v>
      </c>
      <c r="F508" s="8">
        <v>40000</v>
      </c>
      <c r="G508" s="9"/>
      <c r="H508" s="4" t="s">
        <v>895</v>
      </c>
    </row>
    <row r="509" spans="1:8" ht="30" x14ac:dyDescent="0.25">
      <c r="B509" s="87"/>
      <c r="C509" s="90"/>
      <c r="D509" s="10">
        <v>2009</v>
      </c>
      <c r="E509" s="7" t="s">
        <v>632</v>
      </c>
      <c r="F509" s="8">
        <v>90000</v>
      </c>
      <c r="G509" s="9"/>
      <c r="H509" s="4" t="s">
        <v>895</v>
      </c>
    </row>
    <row r="510" spans="1:8" ht="30" x14ac:dyDescent="0.25">
      <c r="A510" s="6">
        <v>221</v>
      </c>
      <c r="B510" s="85" t="s">
        <v>178</v>
      </c>
      <c r="C510" s="88" t="s">
        <v>194</v>
      </c>
      <c r="D510" s="10">
        <v>2020</v>
      </c>
      <c r="E510" s="7" t="s">
        <v>591</v>
      </c>
      <c r="F510" s="8">
        <v>200000</v>
      </c>
      <c r="G510" s="9"/>
      <c r="H510" s="4"/>
    </row>
    <row r="511" spans="1:8" ht="30" x14ac:dyDescent="0.25">
      <c r="B511" s="86"/>
      <c r="C511" s="89"/>
      <c r="D511" s="10">
        <v>2011</v>
      </c>
      <c r="E511" s="7" t="s">
        <v>632</v>
      </c>
      <c r="F511" s="8">
        <v>55000</v>
      </c>
      <c r="G511" s="9"/>
      <c r="H511" s="4"/>
    </row>
    <row r="512" spans="1:8" ht="30" x14ac:dyDescent="0.25">
      <c r="B512" s="86"/>
      <c r="C512" s="89"/>
      <c r="D512" s="10">
        <v>2011</v>
      </c>
      <c r="E512" s="7" t="s">
        <v>632</v>
      </c>
      <c r="F512" s="8">
        <v>41990</v>
      </c>
      <c r="G512" s="9"/>
      <c r="H512" s="4"/>
    </row>
    <row r="513" spans="1:8" ht="32.25" customHeight="1" x14ac:dyDescent="0.25">
      <c r="B513" s="87"/>
      <c r="C513" s="90"/>
      <c r="D513" s="10">
        <v>2007</v>
      </c>
      <c r="E513" s="7" t="s">
        <v>681</v>
      </c>
      <c r="F513" s="8">
        <v>160000</v>
      </c>
      <c r="G513" s="9"/>
      <c r="H513" s="4"/>
    </row>
    <row r="514" spans="1:8" ht="29.25" customHeight="1" x14ac:dyDescent="0.25">
      <c r="A514" s="6">
        <v>222</v>
      </c>
      <c r="B514" s="1" t="s">
        <v>178</v>
      </c>
      <c r="C514" s="2" t="s">
        <v>195</v>
      </c>
      <c r="D514" s="10">
        <v>2006</v>
      </c>
      <c r="E514" s="7" t="s">
        <v>681</v>
      </c>
      <c r="F514" s="8">
        <v>200000</v>
      </c>
      <c r="G514" s="9"/>
      <c r="H514" s="4"/>
    </row>
    <row r="515" spans="1:8" ht="30" x14ac:dyDescent="0.25">
      <c r="A515" s="6">
        <v>223</v>
      </c>
      <c r="B515" s="85" t="s">
        <v>178</v>
      </c>
      <c r="C515" s="88" t="s">
        <v>196</v>
      </c>
      <c r="D515" s="12">
        <v>2018</v>
      </c>
      <c r="E515" s="11" t="s">
        <v>579</v>
      </c>
      <c r="F515" s="13">
        <v>4100000</v>
      </c>
      <c r="G515" s="14">
        <v>6.7</v>
      </c>
      <c r="H515" s="4" t="s">
        <v>646</v>
      </c>
    </row>
    <row r="516" spans="1:8" ht="30" x14ac:dyDescent="0.25">
      <c r="B516" s="86"/>
      <c r="C516" s="89"/>
      <c r="D516" s="12">
        <v>2011</v>
      </c>
      <c r="E516" s="7" t="s">
        <v>632</v>
      </c>
      <c r="F516" s="13">
        <v>20000</v>
      </c>
      <c r="G516" s="14"/>
      <c r="H516" s="4"/>
    </row>
    <row r="517" spans="1:8" ht="30" x14ac:dyDescent="0.25">
      <c r="B517" s="86"/>
      <c r="C517" s="89"/>
      <c r="D517" s="12">
        <v>2010</v>
      </c>
      <c r="E517" s="7" t="s">
        <v>632</v>
      </c>
      <c r="F517" s="13">
        <v>28320</v>
      </c>
      <c r="G517" s="14"/>
      <c r="H517" s="4"/>
    </row>
    <row r="518" spans="1:8" ht="30.75" customHeight="1" x14ac:dyDescent="0.25">
      <c r="B518" s="87"/>
      <c r="C518" s="90"/>
      <c r="D518" s="12">
        <v>2008</v>
      </c>
      <c r="E518" s="7" t="s">
        <v>632</v>
      </c>
      <c r="F518" s="13">
        <v>85000</v>
      </c>
      <c r="G518" s="14"/>
      <c r="H518" s="4"/>
    </row>
    <row r="519" spans="1:8" ht="45" x14ac:dyDescent="0.25">
      <c r="A519" s="6">
        <v>224</v>
      </c>
      <c r="B519" s="85" t="s">
        <v>178</v>
      </c>
      <c r="C519" s="88" t="s">
        <v>197</v>
      </c>
      <c r="D519" s="10">
        <v>2017</v>
      </c>
      <c r="E519" s="7" t="s">
        <v>632</v>
      </c>
      <c r="F519" s="8">
        <v>400000</v>
      </c>
      <c r="G519" s="9"/>
      <c r="H519" s="4" t="s">
        <v>790</v>
      </c>
    </row>
    <row r="520" spans="1:8" ht="30" customHeight="1" x14ac:dyDescent="0.25">
      <c r="B520" s="86"/>
      <c r="C520" s="89"/>
      <c r="D520" s="10">
        <v>2006</v>
      </c>
      <c r="E520" s="7" t="s">
        <v>681</v>
      </c>
      <c r="F520" s="8">
        <v>150222</v>
      </c>
      <c r="G520" s="9"/>
      <c r="H520" s="4"/>
    </row>
    <row r="521" spans="1:8" ht="30" customHeight="1" x14ac:dyDescent="0.25">
      <c r="B521" s="87"/>
      <c r="C521" s="90"/>
      <c r="D521" s="10">
        <v>2021</v>
      </c>
      <c r="E521" s="7" t="s">
        <v>632</v>
      </c>
      <c r="F521" s="8"/>
      <c r="G521" s="9"/>
      <c r="H521" s="4"/>
    </row>
    <row r="522" spans="1:8" ht="30" x14ac:dyDescent="0.25">
      <c r="A522" s="6">
        <v>225</v>
      </c>
      <c r="B522" s="1" t="s">
        <v>178</v>
      </c>
      <c r="C522" s="2" t="s">
        <v>198</v>
      </c>
      <c r="D522" s="10">
        <v>2014</v>
      </c>
      <c r="E522" s="7" t="s">
        <v>632</v>
      </c>
      <c r="F522" s="8">
        <v>82482</v>
      </c>
      <c r="G522" s="9"/>
      <c r="H522" s="4"/>
    </row>
    <row r="523" spans="1:8" ht="30" x14ac:dyDescent="0.25">
      <c r="A523" s="6">
        <v>226</v>
      </c>
      <c r="B523" s="85" t="s">
        <v>178</v>
      </c>
      <c r="C523" s="88" t="s">
        <v>199</v>
      </c>
      <c r="D523" s="10">
        <v>2017</v>
      </c>
      <c r="E523" s="7" t="s">
        <v>579</v>
      </c>
      <c r="F523" s="8">
        <v>4779406.5999999996</v>
      </c>
      <c r="G523" s="9">
        <v>11.9</v>
      </c>
      <c r="H523" s="4" t="s">
        <v>658</v>
      </c>
    </row>
    <row r="524" spans="1:8" ht="24.75" customHeight="1" x14ac:dyDescent="0.25">
      <c r="B524" s="86"/>
      <c r="C524" s="89"/>
      <c r="D524" s="10">
        <v>2013</v>
      </c>
      <c r="E524" s="7" t="s">
        <v>579</v>
      </c>
      <c r="F524" s="8">
        <v>1255250.31</v>
      </c>
      <c r="G524" s="9">
        <v>7.35</v>
      </c>
      <c r="H524" s="4" t="s">
        <v>735</v>
      </c>
    </row>
    <row r="525" spans="1:8" ht="24.75" customHeight="1" x14ac:dyDescent="0.25">
      <c r="B525" s="87"/>
      <c r="C525" s="90"/>
      <c r="D525" s="10">
        <v>2005</v>
      </c>
      <c r="E525" s="7" t="s">
        <v>828</v>
      </c>
      <c r="F525" s="8">
        <v>170000</v>
      </c>
      <c r="G525" s="9"/>
      <c r="H525" s="4"/>
    </row>
    <row r="526" spans="1:8" ht="23.25" customHeight="1" x14ac:dyDescent="0.25">
      <c r="A526" s="6">
        <v>227</v>
      </c>
      <c r="B526" s="1" t="s">
        <v>178</v>
      </c>
      <c r="C526" s="2" t="s">
        <v>200</v>
      </c>
      <c r="D526" s="10">
        <v>2010</v>
      </c>
      <c r="E526" s="7" t="s">
        <v>828</v>
      </c>
      <c r="F526" s="8">
        <v>123900</v>
      </c>
      <c r="G526" s="9"/>
      <c r="H526" s="4"/>
    </row>
    <row r="527" spans="1:8" ht="21" customHeight="1" x14ac:dyDescent="0.25">
      <c r="A527" s="6">
        <v>228</v>
      </c>
      <c r="B527" s="1" t="s">
        <v>178</v>
      </c>
      <c r="C527" s="2" t="s">
        <v>201</v>
      </c>
      <c r="D527" s="10"/>
      <c r="E527" s="7"/>
      <c r="F527" s="8"/>
      <c r="G527" s="9"/>
      <c r="H527" s="4" t="s">
        <v>1012</v>
      </c>
    </row>
    <row r="528" spans="1:8" ht="30" x14ac:dyDescent="0.25">
      <c r="A528" s="6">
        <v>229</v>
      </c>
      <c r="B528" s="85" t="s">
        <v>178</v>
      </c>
      <c r="C528" s="88" t="s">
        <v>202</v>
      </c>
      <c r="D528" s="12">
        <v>2018</v>
      </c>
      <c r="E528" s="11" t="s">
        <v>579</v>
      </c>
      <c r="F528" s="13">
        <v>4100000</v>
      </c>
      <c r="G528" s="14"/>
      <c r="H528" s="4" t="s">
        <v>646</v>
      </c>
    </row>
    <row r="529" spans="1:8" ht="30" x14ac:dyDescent="0.25">
      <c r="B529" s="91"/>
      <c r="C529" s="104"/>
      <c r="D529" s="10">
        <v>2011</v>
      </c>
      <c r="E529" s="7" t="s">
        <v>632</v>
      </c>
      <c r="F529" s="8">
        <v>163107</v>
      </c>
      <c r="G529" s="9"/>
      <c r="H529" s="4" t="s">
        <v>793</v>
      </c>
    </row>
    <row r="530" spans="1:8" ht="30" x14ac:dyDescent="0.25">
      <c r="B530" s="92"/>
      <c r="C530" s="105"/>
      <c r="D530" s="10">
        <v>2011</v>
      </c>
      <c r="E530" s="7" t="s">
        <v>632</v>
      </c>
      <c r="F530" s="8">
        <v>158000</v>
      </c>
      <c r="G530" s="9"/>
      <c r="H530" s="4" t="s">
        <v>794</v>
      </c>
    </row>
    <row r="531" spans="1:8" ht="24.75" customHeight="1" x14ac:dyDescent="0.25">
      <c r="A531" s="6">
        <v>230</v>
      </c>
      <c r="B531" s="1" t="s">
        <v>178</v>
      </c>
      <c r="C531" s="2" t="s">
        <v>203</v>
      </c>
      <c r="D531" s="10">
        <v>2007</v>
      </c>
      <c r="E531" s="7" t="s">
        <v>681</v>
      </c>
      <c r="F531" s="8">
        <v>80000</v>
      </c>
      <c r="G531" s="9"/>
      <c r="H531" s="4"/>
    </row>
    <row r="532" spans="1:8" ht="30" x14ac:dyDescent="0.25">
      <c r="A532" s="6">
        <v>231</v>
      </c>
      <c r="B532" s="85" t="s">
        <v>178</v>
      </c>
      <c r="C532" s="88" t="s">
        <v>114</v>
      </c>
      <c r="D532" s="10">
        <v>2014</v>
      </c>
      <c r="E532" s="7" t="s">
        <v>579</v>
      </c>
      <c r="F532" s="8">
        <v>1432914.45</v>
      </c>
      <c r="G532" s="9">
        <v>1</v>
      </c>
      <c r="H532" s="7" t="s">
        <v>708</v>
      </c>
    </row>
    <row r="533" spans="1:8" ht="33.75" customHeight="1" x14ac:dyDescent="0.25">
      <c r="B533" s="86"/>
      <c r="C533" s="89"/>
      <c r="D533" s="10">
        <v>2014</v>
      </c>
      <c r="E533" s="7" t="s">
        <v>632</v>
      </c>
      <c r="F533" s="8">
        <v>69620</v>
      </c>
      <c r="G533" s="9"/>
      <c r="H533" s="7" t="s">
        <v>795</v>
      </c>
    </row>
    <row r="534" spans="1:8" ht="33.75" customHeight="1" x14ac:dyDescent="0.25">
      <c r="B534" s="87"/>
      <c r="C534" s="90"/>
      <c r="D534" s="10">
        <v>2008</v>
      </c>
      <c r="E534" s="7" t="s">
        <v>632</v>
      </c>
      <c r="F534" s="8">
        <v>115000</v>
      </c>
      <c r="G534" s="9"/>
      <c r="H534" s="7" t="s">
        <v>929</v>
      </c>
    </row>
    <row r="535" spans="1:8" ht="27" customHeight="1" x14ac:dyDescent="0.25">
      <c r="A535" s="6">
        <v>232</v>
      </c>
      <c r="B535" s="1" t="s">
        <v>178</v>
      </c>
      <c r="C535" s="2" t="s">
        <v>204</v>
      </c>
      <c r="D535" s="10"/>
      <c r="E535" s="7"/>
      <c r="F535" s="8"/>
      <c r="G535" s="9"/>
      <c r="H535" s="4" t="s">
        <v>1017</v>
      </c>
    </row>
    <row r="536" spans="1:8" ht="30" x14ac:dyDescent="0.25">
      <c r="A536" s="6">
        <v>233</v>
      </c>
      <c r="B536" s="85" t="s">
        <v>178</v>
      </c>
      <c r="C536" s="88" t="s">
        <v>205</v>
      </c>
      <c r="D536" s="10">
        <v>2020</v>
      </c>
      <c r="E536" s="7" t="s">
        <v>591</v>
      </c>
      <c r="F536" s="8">
        <v>6313493.7800000003</v>
      </c>
      <c r="G536" s="9"/>
      <c r="H536" s="7" t="s">
        <v>848</v>
      </c>
    </row>
    <row r="537" spans="1:8" ht="33" customHeight="1" x14ac:dyDescent="0.25">
      <c r="A537" s="6">
        <v>234</v>
      </c>
      <c r="B537" s="86"/>
      <c r="C537" s="89"/>
      <c r="D537" s="10">
        <v>2020</v>
      </c>
      <c r="E537" s="7" t="s">
        <v>579</v>
      </c>
      <c r="F537" s="8">
        <v>2318223</v>
      </c>
      <c r="G537" s="9"/>
      <c r="H537" s="7" t="s">
        <v>583</v>
      </c>
    </row>
    <row r="538" spans="1:8" ht="33" customHeight="1" x14ac:dyDescent="0.25">
      <c r="B538" s="86"/>
      <c r="C538" s="89"/>
      <c r="D538" s="10">
        <v>2015</v>
      </c>
      <c r="E538" s="7" t="s">
        <v>579</v>
      </c>
      <c r="F538" s="8">
        <v>6282000</v>
      </c>
      <c r="G538" s="9"/>
      <c r="H538" s="4" t="s">
        <v>695</v>
      </c>
    </row>
    <row r="539" spans="1:8" ht="33" customHeight="1" x14ac:dyDescent="0.25">
      <c r="B539" s="86"/>
      <c r="C539" s="89"/>
      <c r="D539" s="10">
        <v>2009</v>
      </c>
      <c r="E539" s="7" t="s">
        <v>821</v>
      </c>
      <c r="F539" s="8">
        <v>156350</v>
      </c>
      <c r="G539" s="9"/>
      <c r="H539" s="4"/>
    </row>
    <row r="540" spans="1:8" ht="33" customHeight="1" x14ac:dyDescent="0.25">
      <c r="B540" s="87"/>
      <c r="C540" s="90"/>
      <c r="D540" s="10">
        <v>2008</v>
      </c>
      <c r="E540" s="7" t="s">
        <v>591</v>
      </c>
      <c r="F540" s="8">
        <v>80000</v>
      </c>
      <c r="G540" s="9"/>
      <c r="H540" s="4" t="s">
        <v>930</v>
      </c>
    </row>
    <row r="541" spans="1:8" ht="60" x14ac:dyDescent="0.25">
      <c r="A541" s="6">
        <v>235</v>
      </c>
      <c r="B541" s="85" t="s">
        <v>178</v>
      </c>
      <c r="C541" s="88" t="s">
        <v>206</v>
      </c>
      <c r="D541" s="10">
        <v>2017</v>
      </c>
      <c r="E541" s="7" t="s">
        <v>632</v>
      </c>
      <c r="F541" s="8">
        <v>400000</v>
      </c>
      <c r="G541" s="9"/>
      <c r="H541" s="4" t="s">
        <v>655</v>
      </c>
    </row>
    <row r="542" spans="1:8" ht="30" x14ac:dyDescent="0.25">
      <c r="A542" s="6">
        <v>236</v>
      </c>
      <c r="B542" s="87"/>
      <c r="C542" s="90"/>
      <c r="D542" s="10">
        <v>2016</v>
      </c>
      <c r="E542" s="7" t="s">
        <v>579</v>
      </c>
      <c r="F542" s="8">
        <v>1210000</v>
      </c>
      <c r="G542" s="9">
        <v>2.25</v>
      </c>
      <c r="H542" s="4" t="s">
        <v>673</v>
      </c>
    </row>
    <row r="543" spans="1:8" ht="32.25" customHeight="1" x14ac:dyDescent="0.25">
      <c r="A543" s="6">
        <v>237</v>
      </c>
      <c r="B543" s="85" t="s">
        <v>178</v>
      </c>
      <c r="C543" s="88" t="s">
        <v>207</v>
      </c>
      <c r="D543" s="10">
        <v>2008</v>
      </c>
      <c r="E543" s="7" t="s">
        <v>632</v>
      </c>
      <c r="F543" s="8">
        <v>96000</v>
      </c>
      <c r="G543" s="9"/>
      <c r="H543" s="4"/>
    </row>
    <row r="544" spans="1:8" ht="32.25" customHeight="1" x14ac:dyDescent="0.25">
      <c r="B544" s="87"/>
      <c r="C544" s="90"/>
      <c r="D544" s="10">
        <v>2007</v>
      </c>
      <c r="E544" s="7" t="s">
        <v>681</v>
      </c>
      <c r="F544" s="8">
        <v>50000</v>
      </c>
      <c r="G544" s="9"/>
      <c r="H544" s="4"/>
    </row>
    <row r="545" spans="1:8" ht="45" x14ac:dyDescent="0.25">
      <c r="A545" s="6">
        <v>238</v>
      </c>
      <c r="B545" s="85" t="s">
        <v>178</v>
      </c>
      <c r="C545" s="88" t="s">
        <v>208</v>
      </c>
      <c r="D545" s="10">
        <v>2017</v>
      </c>
      <c r="E545" s="7" t="s">
        <v>632</v>
      </c>
      <c r="F545" s="8">
        <v>400000</v>
      </c>
      <c r="G545" s="9"/>
      <c r="H545" s="4" t="s">
        <v>790</v>
      </c>
    </row>
    <row r="546" spans="1:8" ht="30" x14ac:dyDescent="0.25">
      <c r="B546" s="86"/>
      <c r="C546" s="89"/>
      <c r="D546" s="10">
        <v>2015</v>
      </c>
      <c r="E546" s="7" t="s">
        <v>579</v>
      </c>
      <c r="F546" s="8">
        <v>6282000</v>
      </c>
      <c r="G546" s="9"/>
      <c r="H546" s="4" t="s">
        <v>696</v>
      </c>
    </row>
    <row r="547" spans="1:8" ht="30" x14ac:dyDescent="0.25">
      <c r="B547" s="86"/>
      <c r="C547" s="89"/>
      <c r="D547" s="10">
        <v>2014</v>
      </c>
      <c r="E547" s="7" t="s">
        <v>632</v>
      </c>
      <c r="F547" s="8">
        <v>88500</v>
      </c>
      <c r="G547" s="9"/>
      <c r="H547" s="4" t="s">
        <v>791</v>
      </c>
    </row>
    <row r="548" spans="1:8" ht="21" customHeight="1" x14ac:dyDescent="0.25">
      <c r="B548" s="87"/>
      <c r="C548" s="90"/>
      <c r="D548" s="10">
        <v>2007</v>
      </c>
      <c r="E548" s="7" t="s">
        <v>681</v>
      </c>
      <c r="F548" s="8">
        <v>80000</v>
      </c>
      <c r="G548" s="9"/>
      <c r="H548" s="4"/>
    </row>
    <row r="549" spans="1:8" ht="30" x14ac:dyDescent="0.25">
      <c r="A549" s="6">
        <v>239</v>
      </c>
      <c r="B549" s="85" t="s">
        <v>178</v>
      </c>
      <c r="C549" s="88" t="s">
        <v>209</v>
      </c>
      <c r="D549" s="10">
        <v>2010</v>
      </c>
      <c r="E549" s="7" t="s">
        <v>632</v>
      </c>
      <c r="F549" s="8">
        <v>118000</v>
      </c>
      <c r="G549" s="9"/>
      <c r="H549" s="4"/>
    </row>
    <row r="550" spans="1:8" ht="30" x14ac:dyDescent="0.25">
      <c r="B550" s="87"/>
      <c r="C550" s="90"/>
      <c r="D550" s="10">
        <v>2008</v>
      </c>
      <c r="E550" s="7" t="s">
        <v>632</v>
      </c>
      <c r="F550" s="8">
        <v>115000</v>
      </c>
      <c r="G550" s="9"/>
      <c r="H550" s="7" t="s">
        <v>929</v>
      </c>
    </row>
    <row r="551" spans="1:8" ht="30" x14ac:dyDescent="0.25">
      <c r="A551" s="6">
        <v>240</v>
      </c>
      <c r="B551" s="85" t="s">
        <v>178</v>
      </c>
      <c r="C551" s="88" t="s">
        <v>210</v>
      </c>
      <c r="D551" s="10">
        <v>2015</v>
      </c>
      <c r="E551" s="7" t="s">
        <v>579</v>
      </c>
      <c r="F551" s="8">
        <v>6282000</v>
      </c>
      <c r="G551" s="9">
        <v>1.3</v>
      </c>
      <c r="H551" s="4" t="s">
        <v>696</v>
      </c>
    </row>
    <row r="552" spans="1:8" ht="30" x14ac:dyDescent="0.25">
      <c r="B552" s="87"/>
      <c r="C552" s="90"/>
      <c r="D552" s="10">
        <v>2009</v>
      </c>
      <c r="E552" s="7" t="s">
        <v>632</v>
      </c>
      <c r="F552" s="8">
        <v>50000</v>
      </c>
      <c r="G552" s="9"/>
      <c r="H552" s="4" t="s">
        <v>896</v>
      </c>
    </row>
    <row r="553" spans="1:8" ht="30" x14ac:dyDescent="0.25">
      <c r="A553" s="6">
        <v>241</v>
      </c>
      <c r="B553" s="85" t="s">
        <v>178</v>
      </c>
      <c r="C553" s="88" t="s">
        <v>211</v>
      </c>
      <c r="D553" s="10">
        <v>2018</v>
      </c>
      <c r="E553" s="7" t="s">
        <v>579</v>
      </c>
      <c r="F553" s="8">
        <v>5874514.6699999999</v>
      </c>
      <c r="G553" s="9">
        <v>1.45</v>
      </c>
      <c r="H553" s="4" t="s">
        <v>647</v>
      </c>
    </row>
    <row r="554" spans="1:8" ht="30" x14ac:dyDescent="0.25">
      <c r="B554" s="86"/>
      <c r="C554" s="89"/>
      <c r="D554" s="10">
        <v>2014</v>
      </c>
      <c r="E554" s="7" t="s">
        <v>579</v>
      </c>
      <c r="F554" s="8">
        <v>1432914.45</v>
      </c>
      <c r="G554" s="9">
        <v>1</v>
      </c>
      <c r="H554" s="7" t="s">
        <v>708</v>
      </c>
    </row>
    <row r="555" spans="1:8" ht="26.25" customHeight="1" x14ac:dyDescent="0.25">
      <c r="B555" s="86"/>
      <c r="C555" s="89"/>
      <c r="D555" s="10">
        <v>2009</v>
      </c>
      <c r="E555" s="7" t="s">
        <v>632</v>
      </c>
      <c r="F555" s="8">
        <v>80000</v>
      </c>
      <c r="G555" s="9"/>
      <c r="H555" s="7"/>
    </row>
    <row r="556" spans="1:8" ht="26.25" customHeight="1" x14ac:dyDescent="0.25">
      <c r="B556" s="87"/>
      <c r="C556" s="90"/>
      <c r="D556" s="10">
        <v>2008</v>
      </c>
      <c r="E556" s="7" t="s">
        <v>632</v>
      </c>
      <c r="F556" s="8">
        <v>115000</v>
      </c>
      <c r="G556" s="9"/>
      <c r="H556" s="7" t="s">
        <v>929</v>
      </c>
    </row>
    <row r="557" spans="1:8" ht="30" x14ac:dyDescent="0.25">
      <c r="A557" s="6">
        <v>242</v>
      </c>
      <c r="B557" s="85" t="s">
        <v>178</v>
      </c>
      <c r="C557" s="88" t="s">
        <v>212</v>
      </c>
      <c r="D557" s="10">
        <v>2016</v>
      </c>
      <c r="E557" s="7" t="s">
        <v>579</v>
      </c>
      <c r="F557" s="8">
        <v>1210000</v>
      </c>
      <c r="G557" s="9">
        <v>0.35</v>
      </c>
      <c r="H557" s="4" t="s">
        <v>673</v>
      </c>
    </row>
    <row r="558" spans="1:8" ht="30" x14ac:dyDescent="0.25">
      <c r="B558" s="86"/>
      <c r="C558" s="89"/>
      <c r="D558" s="10">
        <v>2014</v>
      </c>
      <c r="E558" s="7" t="s">
        <v>632</v>
      </c>
      <c r="F558" s="8"/>
      <c r="G558" s="9"/>
      <c r="H558" s="7" t="s">
        <v>713</v>
      </c>
    </row>
    <row r="559" spans="1:8" ht="27" customHeight="1" x14ac:dyDescent="0.25">
      <c r="B559" s="87"/>
      <c r="C559" s="90"/>
      <c r="D559" s="10">
        <v>2006</v>
      </c>
      <c r="E559" s="7" t="s">
        <v>681</v>
      </c>
      <c r="F559" s="8">
        <v>100000</v>
      </c>
      <c r="G559" s="9"/>
      <c r="H559" s="7"/>
    </row>
    <row r="560" spans="1:8" ht="31.5" customHeight="1" x14ac:dyDescent="0.25">
      <c r="A560" s="6">
        <v>243</v>
      </c>
      <c r="B560" s="1" t="s">
        <v>178</v>
      </c>
      <c r="C560" s="2" t="s">
        <v>213</v>
      </c>
      <c r="D560" s="10">
        <v>2005</v>
      </c>
      <c r="E560" s="7" t="s">
        <v>681</v>
      </c>
      <c r="F560" s="8">
        <v>85500</v>
      </c>
      <c r="G560" s="9"/>
      <c r="H560" s="4"/>
    </row>
    <row r="561" spans="1:8" ht="30" x14ac:dyDescent="0.25">
      <c r="A561" s="6">
        <v>244</v>
      </c>
      <c r="B561" s="85" t="s">
        <v>178</v>
      </c>
      <c r="C561" s="88" t="s">
        <v>214</v>
      </c>
      <c r="D561" s="10">
        <v>2020</v>
      </c>
      <c r="E561" s="7" t="s">
        <v>591</v>
      </c>
      <c r="F561" s="8">
        <v>6313493.7800000003</v>
      </c>
      <c r="G561" s="9"/>
      <c r="H561" s="7" t="s">
        <v>848</v>
      </c>
    </row>
    <row r="562" spans="1:8" ht="30" customHeight="1" x14ac:dyDescent="0.25">
      <c r="B562" s="87"/>
      <c r="C562" s="90"/>
      <c r="D562" s="10">
        <v>2009</v>
      </c>
      <c r="E562" s="7" t="s">
        <v>821</v>
      </c>
      <c r="F562" s="8">
        <v>149860</v>
      </c>
      <c r="G562" s="9"/>
      <c r="H562" s="7"/>
    </row>
    <row r="563" spans="1:8" ht="34.5" customHeight="1" x14ac:dyDescent="0.25">
      <c r="A563" s="6">
        <v>245</v>
      </c>
      <c r="B563" s="85" t="s">
        <v>178</v>
      </c>
      <c r="C563" s="88" t="s">
        <v>215</v>
      </c>
      <c r="D563" s="10">
        <v>2011</v>
      </c>
      <c r="E563" s="7" t="s">
        <v>632</v>
      </c>
      <c r="F563" s="8">
        <v>68850</v>
      </c>
      <c r="G563" s="9"/>
      <c r="H563" s="4"/>
    </row>
    <row r="564" spans="1:8" ht="34.5" customHeight="1" x14ac:dyDescent="0.25">
      <c r="B564" s="87"/>
      <c r="C564" s="90"/>
      <c r="D564" s="10">
        <v>2006</v>
      </c>
      <c r="E564" s="7" t="s">
        <v>681</v>
      </c>
      <c r="F564" s="8">
        <v>106965</v>
      </c>
      <c r="G564" s="9"/>
      <c r="H564" s="4"/>
    </row>
    <row r="565" spans="1:8" ht="29.25" customHeight="1" x14ac:dyDescent="0.25">
      <c r="A565" s="6">
        <v>246</v>
      </c>
      <c r="B565" s="1" t="s">
        <v>178</v>
      </c>
      <c r="C565" s="2" t="s">
        <v>216</v>
      </c>
      <c r="D565" s="10">
        <v>2007</v>
      </c>
      <c r="E565" s="7" t="s">
        <v>681</v>
      </c>
      <c r="F565" s="8">
        <v>128661</v>
      </c>
      <c r="G565" s="9"/>
      <c r="H565" s="4"/>
    </row>
    <row r="566" spans="1:8" ht="45" x14ac:dyDescent="0.25">
      <c r="A566" s="6">
        <v>247</v>
      </c>
      <c r="B566" s="85" t="s">
        <v>178</v>
      </c>
      <c r="C566" s="88" t="s">
        <v>217</v>
      </c>
      <c r="D566" s="10">
        <v>2017</v>
      </c>
      <c r="E566" s="7" t="s">
        <v>632</v>
      </c>
      <c r="F566" s="8">
        <v>400000</v>
      </c>
      <c r="G566" s="9"/>
      <c r="H566" s="4" t="s">
        <v>790</v>
      </c>
    </row>
    <row r="567" spans="1:8" ht="30" x14ac:dyDescent="0.25">
      <c r="B567" s="86"/>
      <c r="C567" s="89"/>
      <c r="D567" s="10">
        <v>2011</v>
      </c>
      <c r="E567" s="7" t="s">
        <v>632</v>
      </c>
      <c r="F567" s="8">
        <v>2312.8000000000002</v>
      </c>
      <c r="G567" s="9"/>
      <c r="H567" s="4"/>
    </row>
    <row r="568" spans="1:8" ht="30" x14ac:dyDescent="0.25">
      <c r="B568" s="86"/>
      <c r="C568" s="89"/>
      <c r="D568" s="10">
        <v>2011</v>
      </c>
      <c r="E568" s="7" t="s">
        <v>632</v>
      </c>
      <c r="F568" s="8">
        <v>9560</v>
      </c>
      <c r="G568" s="9"/>
      <c r="H568" s="4"/>
    </row>
    <row r="569" spans="1:8" ht="33.75" customHeight="1" x14ac:dyDescent="0.25">
      <c r="B569" s="86"/>
      <c r="C569" s="89"/>
      <c r="D569" s="10">
        <v>2009</v>
      </c>
      <c r="E569" s="7" t="s">
        <v>681</v>
      </c>
      <c r="F569" s="8">
        <v>88000</v>
      </c>
      <c r="G569" s="9"/>
      <c r="H569" s="4" t="s">
        <v>897</v>
      </c>
    </row>
    <row r="570" spans="1:8" ht="33.75" customHeight="1" x14ac:dyDescent="0.25">
      <c r="B570" s="87"/>
      <c r="C570" s="90"/>
      <c r="D570" s="10">
        <v>2007</v>
      </c>
      <c r="E570" s="7" t="s">
        <v>681</v>
      </c>
      <c r="F570" s="8">
        <v>50000</v>
      </c>
      <c r="G570" s="9"/>
      <c r="H570" s="4"/>
    </row>
    <row r="571" spans="1:8" ht="32.25" customHeight="1" x14ac:dyDescent="0.25">
      <c r="A571" s="6">
        <v>248</v>
      </c>
      <c r="B571" s="1" t="s">
        <v>178</v>
      </c>
      <c r="C571" s="2" t="s">
        <v>218</v>
      </c>
      <c r="D571" s="10">
        <v>2008</v>
      </c>
      <c r="E571" s="7" t="s">
        <v>681</v>
      </c>
      <c r="F571" s="8">
        <v>120000</v>
      </c>
      <c r="G571" s="9"/>
      <c r="H571" s="4"/>
    </row>
    <row r="572" spans="1:8" ht="29.25" customHeight="1" x14ac:dyDescent="0.25">
      <c r="A572" s="6">
        <v>249</v>
      </c>
      <c r="B572" s="85" t="s">
        <v>178</v>
      </c>
      <c r="C572" s="88" t="s">
        <v>219</v>
      </c>
      <c r="D572" s="10">
        <v>2007</v>
      </c>
      <c r="E572" s="7" t="s">
        <v>681</v>
      </c>
      <c r="F572" s="8">
        <v>90000</v>
      </c>
      <c r="G572" s="9"/>
      <c r="H572" s="4"/>
    </row>
    <row r="573" spans="1:8" ht="29.25" customHeight="1" x14ac:dyDescent="0.25">
      <c r="B573" s="87"/>
      <c r="C573" s="90"/>
      <c r="D573" s="10">
        <v>2008</v>
      </c>
      <c r="E573" s="7" t="s">
        <v>681</v>
      </c>
      <c r="F573" s="8">
        <v>66000</v>
      </c>
      <c r="G573" s="9"/>
      <c r="H573" s="4" t="s">
        <v>946</v>
      </c>
    </row>
    <row r="574" spans="1:8" ht="30" x14ac:dyDescent="0.25">
      <c r="A574" s="6">
        <v>250</v>
      </c>
      <c r="B574" s="85" t="s">
        <v>178</v>
      </c>
      <c r="C574" s="88" t="s">
        <v>220</v>
      </c>
      <c r="D574" s="10">
        <v>2020</v>
      </c>
      <c r="E574" s="7" t="s">
        <v>591</v>
      </c>
      <c r="F574" s="8">
        <v>6313493.7800000003</v>
      </c>
      <c r="G574" s="9"/>
      <c r="H574" s="7" t="s">
        <v>848</v>
      </c>
    </row>
    <row r="575" spans="1:8" ht="30" x14ac:dyDescent="0.25">
      <c r="A575" s="6">
        <v>251</v>
      </c>
      <c r="B575" s="86"/>
      <c r="C575" s="89"/>
      <c r="D575" s="10">
        <v>2021</v>
      </c>
      <c r="E575" s="7" t="s">
        <v>591</v>
      </c>
      <c r="F575" s="8">
        <v>6313493.7800000003</v>
      </c>
      <c r="G575" s="9"/>
      <c r="H575" s="7" t="s">
        <v>849</v>
      </c>
    </row>
    <row r="576" spans="1:8" ht="27.75" customHeight="1" x14ac:dyDescent="0.25">
      <c r="B576" s="87"/>
      <c r="C576" s="90"/>
      <c r="D576" s="10">
        <v>2008</v>
      </c>
      <c r="E576" s="7" t="s">
        <v>632</v>
      </c>
      <c r="F576" s="8">
        <v>73463</v>
      </c>
      <c r="G576" s="9"/>
      <c r="H576" s="7"/>
    </row>
    <row r="577" spans="1:8" ht="30" x14ac:dyDescent="0.25">
      <c r="A577" s="6">
        <v>252</v>
      </c>
      <c r="B577" s="85" t="s">
        <v>178</v>
      </c>
      <c r="C577" s="88" t="s">
        <v>221</v>
      </c>
      <c r="D577" s="10">
        <v>2019</v>
      </c>
      <c r="E577" s="7" t="s">
        <v>591</v>
      </c>
      <c r="F577" s="8">
        <v>489700</v>
      </c>
      <c r="G577" s="9"/>
      <c r="H577" s="4"/>
    </row>
    <row r="578" spans="1:8" ht="30" x14ac:dyDescent="0.25">
      <c r="B578" s="86"/>
      <c r="C578" s="89"/>
      <c r="D578" s="10">
        <v>2010</v>
      </c>
      <c r="E578" s="7" t="s">
        <v>632</v>
      </c>
      <c r="F578" s="8">
        <v>38940</v>
      </c>
      <c r="G578" s="9"/>
      <c r="H578" s="4"/>
    </row>
    <row r="579" spans="1:8" ht="30.75" customHeight="1" x14ac:dyDescent="0.25">
      <c r="B579" s="87"/>
      <c r="C579" s="90"/>
      <c r="D579" s="10">
        <v>2008</v>
      </c>
      <c r="E579" s="7" t="s">
        <v>632</v>
      </c>
      <c r="F579" s="8">
        <v>70000</v>
      </c>
      <c r="G579" s="9"/>
      <c r="H579" s="4"/>
    </row>
    <row r="580" spans="1:8" ht="30" x14ac:dyDescent="0.25">
      <c r="A580" s="6">
        <v>253</v>
      </c>
      <c r="B580" s="85" t="s">
        <v>178</v>
      </c>
      <c r="C580" s="88" t="s">
        <v>222</v>
      </c>
      <c r="D580" s="10">
        <v>2019</v>
      </c>
      <c r="E580" s="7" t="s">
        <v>579</v>
      </c>
      <c r="F580" s="8">
        <v>5110000.43</v>
      </c>
      <c r="G580" s="9">
        <v>1.5</v>
      </c>
      <c r="H580" s="7" t="s">
        <v>617</v>
      </c>
    </row>
    <row r="581" spans="1:8" ht="30" x14ac:dyDescent="0.25">
      <c r="B581" s="86"/>
      <c r="C581" s="89"/>
      <c r="D581" s="10">
        <v>2014</v>
      </c>
      <c r="E581" s="7" t="s">
        <v>579</v>
      </c>
      <c r="F581" s="8">
        <v>1432914.45</v>
      </c>
      <c r="G581" s="9">
        <v>6</v>
      </c>
      <c r="H581" s="7" t="s">
        <v>708</v>
      </c>
    </row>
    <row r="582" spans="1:8" ht="37.5" customHeight="1" x14ac:dyDescent="0.25">
      <c r="B582" s="86"/>
      <c r="C582" s="89"/>
      <c r="D582" s="10">
        <v>2014</v>
      </c>
      <c r="E582" s="7" t="s">
        <v>632</v>
      </c>
      <c r="F582" s="8"/>
      <c r="G582" s="9"/>
      <c r="H582" s="7" t="s">
        <v>795</v>
      </c>
    </row>
    <row r="583" spans="1:8" ht="37.5" customHeight="1" x14ac:dyDescent="0.25">
      <c r="B583" s="86"/>
      <c r="C583" s="89"/>
      <c r="D583" s="10">
        <v>2012</v>
      </c>
      <c r="E583" s="7" t="s">
        <v>632</v>
      </c>
      <c r="F583" s="8">
        <v>33950</v>
      </c>
      <c r="G583" s="9"/>
      <c r="H583" s="7"/>
    </row>
    <row r="584" spans="1:8" ht="37.5" customHeight="1" x14ac:dyDescent="0.25">
      <c r="B584" s="87"/>
      <c r="C584" s="90"/>
      <c r="D584" s="10">
        <v>2008</v>
      </c>
      <c r="E584" s="7" t="s">
        <v>591</v>
      </c>
      <c r="F584" s="8">
        <v>60000</v>
      </c>
      <c r="G584" s="9"/>
      <c r="H584" s="7"/>
    </row>
    <row r="585" spans="1:8" ht="39" customHeight="1" x14ac:dyDescent="0.25">
      <c r="A585" s="6">
        <v>254</v>
      </c>
      <c r="B585" s="1" t="s">
        <v>178</v>
      </c>
      <c r="C585" s="2" t="s">
        <v>223</v>
      </c>
      <c r="D585" s="10"/>
      <c r="E585" s="7"/>
      <c r="F585" s="8"/>
      <c r="G585" s="9"/>
      <c r="H585" s="4"/>
    </row>
    <row r="586" spans="1:8" ht="34.5" customHeight="1" x14ac:dyDescent="0.25">
      <c r="A586" s="6">
        <v>255</v>
      </c>
      <c r="B586" s="1" t="s">
        <v>178</v>
      </c>
      <c r="C586" s="2" t="s">
        <v>224</v>
      </c>
      <c r="D586" s="10"/>
      <c r="E586" s="7"/>
      <c r="F586" s="8"/>
      <c r="G586" s="9"/>
      <c r="H586" s="4" t="s">
        <v>1017</v>
      </c>
    </row>
    <row r="587" spans="1:8" ht="30" x14ac:dyDescent="0.25">
      <c r="A587" s="6">
        <v>256</v>
      </c>
      <c r="B587" s="85" t="s">
        <v>178</v>
      </c>
      <c r="C587" s="88" t="s">
        <v>225</v>
      </c>
      <c r="D587" s="10">
        <v>2020</v>
      </c>
      <c r="E587" s="7" t="s">
        <v>591</v>
      </c>
      <c r="F587" s="8">
        <v>6313493.7800000003</v>
      </c>
      <c r="G587" s="9"/>
      <c r="H587" s="7" t="s">
        <v>848</v>
      </c>
    </row>
    <row r="588" spans="1:8" ht="27" customHeight="1" x14ac:dyDescent="0.25">
      <c r="B588" s="87"/>
      <c r="C588" s="90"/>
      <c r="D588" s="10">
        <v>2006</v>
      </c>
      <c r="E588" s="7" t="s">
        <v>681</v>
      </c>
      <c r="F588" s="8">
        <v>190000</v>
      </c>
      <c r="G588" s="9"/>
      <c r="H588" s="7"/>
    </row>
    <row r="589" spans="1:8" ht="26.25" customHeight="1" x14ac:dyDescent="0.25">
      <c r="A589" s="6">
        <v>257</v>
      </c>
      <c r="B589" s="1" t="s">
        <v>178</v>
      </c>
      <c r="C589" s="2" t="s">
        <v>227</v>
      </c>
      <c r="D589" s="10">
        <v>2007</v>
      </c>
      <c r="E589" s="7" t="s">
        <v>681</v>
      </c>
      <c r="F589" s="8">
        <v>60000</v>
      </c>
      <c r="G589" s="9"/>
      <c r="H589" s="4"/>
    </row>
    <row r="590" spans="1:8" ht="30" x14ac:dyDescent="0.25">
      <c r="A590" s="6">
        <v>258</v>
      </c>
      <c r="B590" s="85" t="s">
        <v>178</v>
      </c>
      <c r="C590" s="88" t="s">
        <v>228</v>
      </c>
      <c r="D590" s="10">
        <v>2020</v>
      </c>
      <c r="E590" s="7" t="s">
        <v>591</v>
      </c>
      <c r="F590" s="8">
        <v>6313493.7800000003</v>
      </c>
      <c r="G590" s="9"/>
      <c r="H590" s="7" t="s">
        <v>848</v>
      </c>
    </row>
    <row r="591" spans="1:8" ht="30" x14ac:dyDescent="0.25">
      <c r="B591" s="86"/>
      <c r="C591" s="89"/>
      <c r="D591" s="10">
        <v>2010</v>
      </c>
      <c r="E591" s="7" t="s">
        <v>632</v>
      </c>
      <c r="F591" s="8">
        <v>127375.13</v>
      </c>
      <c r="G591" s="9"/>
      <c r="H591" s="7" t="s">
        <v>850</v>
      </c>
    </row>
    <row r="592" spans="1:8" ht="32.25" customHeight="1" x14ac:dyDescent="0.25">
      <c r="B592" s="87"/>
      <c r="C592" s="90"/>
      <c r="D592" s="10">
        <v>2008</v>
      </c>
      <c r="E592" s="7" t="s">
        <v>632</v>
      </c>
      <c r="F592" s="8">
        <v>60000</v>
      </c>
      <c r="G592" s="9"/>
      <c r="H592" s="7"/>
    </row>
    <row r="593" spans="1:8" ht="30" x14ac:dyDescent="0.25">
      <c r="A593" s="6">
        <v>259</v>
      </c>
      <c r="B593" s="85" t="s">
        <v>178</v>
      </c>
      <c r="C593" s="88" t="s">
        <v>229</v>
      </c>
      <c r="D593" s="10">
        <v>2020</v>
      </c>
      <c r="E593" s="7" t="s">
        <v>591</v>
      </c>
      <c r="F593" s="8">
        <v>6313493.7800000003</v>
      </c>
      <c r="G593" s="9"/>
      <c r="H593" s="7" t="s">
        <v>846</v>
      </c>
    </row>
    <row r="594" spans="1:8" ht="30" x14ac:dyDescent="0.25">
      <c r="A594" s="6">
        <v>260</v>
      </c>
      <c r="B594" s="86"/>
      <c r="C594" s="89"/>
      <c r="D594" s="10">
        <v>2020</v>
      </c>
      <c r="E594" s="7" t="s">
        <v>591</v>
      </c>
      <c r="F594" s="8">
        <v>6313493.7800000003</v>
      </c>
      <c r="G594" s="9"/>
      <c r="H594" s="7" t="s">
        <v>588</v>
      </c>
    </row>
    <row r="595" spans="1:8" ht="38.25" customHeight="1" x14ac:dyDescent="0.25">
      <c r="A595" s="6">
        <v>261</v>
      </c>
      <c r="B595" s="86"/>
      <c r="C595" s="89"/>
      <c r="D595" s="10">
        <v>2020</v>
      </c>
      <c r="E595" s="7" t="s">
        <v>579</v>
      </c>
      <c r="F595" s="8">
        <v>2318223</v>
      </c>
      <c r="G595" s="9"/>
      <c r="H595" s="7" t="s">
        <v>583</v>
      </c>
    </row>
    <row r="596" spans="1:8" ht="47.25" customHeight="1" x14ac:dyDescent="0.25">
      <c r="A596" s="6">
        <v>262</v>
      </c>
      <c r="B596" s="86"/>
      <c r="C596" s="89"/>
      <c r="D596" s="10">
        <v>2017</v>
      </c>
      <c r="E596" s="7" t="s">
        <v>632</v>
      </c>
      <c r="F596" s="8">
        <v>400000</v>
      </c>
      <c r="G596" s="9"/>
      <c r="H596" s="4" t="s">
        <v>790</v>
      </c>
    </row>
    <row r="597" spans="1:8" ht="39" customHeight="1" x14ac:dyDescent="0.25">
      <c r="B597" s="87"/>
      <c r="C597" s="90"/>
      <c r="D597" s="10">
        <v>2015</v>
      </c>
      <c r="E597" s="7" t="s">
        <v>579</v>
      </c>
      <c r="F597" s="8">
        <v>6282000</v>
      </c>
      <c r="G597" s="9">
        <v>7.54</v>
      </c>
      <c r="H597" s="4" t="s">
        <v>695</v>
      </c>
    </row>
    <row r="598" spans="1:8" ht="30" x14ac:dyDescent="0.25">
      <c r="A598" s="6">
        <v>263</v>
      </c>
      <c r="B598" s="85" t="s">
        <v>178</v>
      </c>
      <c r="C598" s="88" t="s">
        <v>230</v>
      </c>
      <c r="D598" s="10">
        <v>2020</v>
      </c>
      <c r="E598" s="7" t="s">
        <v>591</v>
      </c>
      <c r="F598" s="8">
        <v>450000</v>
      </c>
      <c r="G598" s="9"/>
      <c r="H598" s="4"/>
    </row>
    <row r="599" spans="1:8" ht="27" customHeight="1" x14ac:dyDescent="0.25">
      <c r="A599" s="6">
        <v>264</v>
      </c>
      <c r="B599" s="86"/>
      <c r="C599" s="89"/>
      <c r="D599" s="10">
        <v>2018</v>
      </c>
      <c r="E599" s="7" t="s">
        <v>579</v>
      </c>
      <c r="F599" s="8">
        <v>4100000</v>
      </c>
      <c r="G599" s="9"/>
      <c r="H599" s="4" t="s">
        <v>646</v>
      </c>
    </row>
    <row r="600" spans="1:8" ht="27" customHeight="1" x14ac:dyDescent="0.25">
      <c r="B600" s="86"/>
      <c r="C600" s="89"/>
      <c r="D600" s="10">
        <v>2010</v>
      </c>
      <c r="E600" s="7" t="s">
        <v>632</v>
      </c>
      <c r="F600" s="8">
        <v>54575</v>
      </c>
      <c r="G600" s="9"/>
      <c r="H600" s="4" t="s">
        <v>851</v>
      </c>
    </row>
    <row r="601" spans="1:8" ht="27" customHeight="1" x14ac:dyDescent="0.25">
      <c r="B601" s="87"/>
      <c r="C601" s="90"/>
      <c r="D601" s="10">
        <v>2007</v>
      </c>
      <c r="E601" s="7" t="s">
        <v>681</v>
      </c>
      <c r="F601" s="8">
        <v>78000</v>
      </c>
      <c r="G601" s="9"/>
      <c r="H601" s="4"/>
    </row>
    <row r="602" spans="1:8" ht="28.5" customHeight="1" x14ac:dyDescent="0.25">
      <c r="A602" s="6">
        <v>265</v>
      </c>
      <c r="B602" s="85" t="s">
        <v>178</v>
      </c>
      <c r="C602" s="88" t="s">
        <v>231</v>
      </c>
      <c r="D602" s="10">
        <v>2018</v>
      </c>
      <c r="E602" s="7" t="s">
        <v>579</v>
      </c>
      <c r="F602" s="8">
        <v>4100000</v>
      </c>
      <c r="G602" s="9">
        <v>5.7</v>
      </c>
      <c r="H602" s="4" t="s">
        <v>646</v>
      </c>
    </row>
    <row r="603" spans="1:8" ht="28.5" customHeight="1" x14ac:dyDescent="0.25">
      <c r="B603" s="86"/>
      <c r="C603" s="89"/>
      <c r="D603" s="10">
        <v>2011</v>
      </c>
      <c r="E603" s="7" t="s">
        <v>632</v>
      </c>
      <c r="F603" s="8">
        <v>163107</v>
      </c>
      <c r="G603" s="9"/>
      <c r="H603" s="4" t="s">
        <v>793</v>
      </c>
    </row>
    <row r="604" spans="1:8" ht="28.5" customHeight="1" x14ac:dyDescent="0.25">
      <c r="B604" s="87"/>
      <c r="C604" s="90"/>
      <c r="D604" s="10">
        <v>2011</v>
      </c>
      <c r="E604" s="7" t="s">
        <v>632</v>
      </c>
      <c r="F604" s="8">
        <v>158000</v>
      </c>
      <c r="G604" s="9"/>
      <c r="H604" s="4" t="s">
        <v>794</v>
      </c>
    </row>
    <row r="605" spans="1:8" ht="30" x14ac:dyDescent="0.25">
      <c r="A605" s="6">
        <v>266</v>
      </c>
      <c r="B605" s="85" t="s">
        <v>178</v>
      </c>
      <c r="C605" s="88" t="s">
        <v>232</v>
      </c>
      <c r="D605" s="10">
        <v>2020</v>
      </c>
      <c r="E605" s="7" t="s">
        <v>591</v>
      </c>
      <c r="F605" s="8">
        <v>550000</v>
      </c>
      <c r="G605" s="9"/>
      <c r="H605" s="4"/>
    </row>
    <row r="606" spans="1:8" ht="28.5" customHeight="1" x14ac:dyDescent="0.25">
      <c r="B606" s="87"/>
      <c r="C606" s="90"/>
      <c r="D606" s="10">
        <v>2007</v>
      </c>
      <c r="E606" s="7" t="s">
        <v>681</v>
      </c>
      <c r="F606" s="8">
        <v>50000</v>
      </c>
      <c r="G606" s="9"/>
      <c r="H606" s="4" t="s">
        <v>953</v>
      </c>
    </row>
    <row r="607" spans="1:8" ht="30" x14ac:dyDescent="0.25">
      <c r="A607" s="6">
        <v>267</v>
      </c>
      <c r="B607" s="85" t="s">
        <v>178</v>
      </c>
      <c r="C607" s="88" t="s">
        <v>233</v>
      </c>
      <c r="D607" s="10">
        <v>2020</v>
      </c>
      <c r="E607" s="7" t="s">
        <v>591</v>
      </c>
      <c r="F607" s="8">
        <v>6313493.7800000003</v>
      </c>
      <c r="G607" s="9"/>
      <c r="H607" s="7" t="s">
        <v>848</v>
      </c>
    </row>
    <row r="608" spans="1:8" ht="30" x14ac:dyDescent="0.25">
      <c r="B608" s="86"/>
      <c r="C608" s="89"/>
      <c r="D608" s="10">
        <v>2014</v>
      </c>
      <c r="E608" s="7" t="s">
        <v>632</v>
      </c>
      <c r="F608" s="8">
        <v>69620</v>
      </c>
      <c r="G608" s="9"/>
      <c r="H608" s="7" t="s">
        <v>795</v>
      </c>
    </row>
    <row r="609" spans="1:8" ht="33" customHeight="1" x14ac:dyDescent="0.25">
      <c r="B609" s="86"/>
      <c r="C609" s="89"/>
      <c r="D609" s="10">
        <v>2008</v>
      </c>
      <c r="E609" s="7" t="s">
        <v>591</v>
      </c>
      <c r="F609" s="8">
        <v>95000</v>
      </c>
      <c r="G609" s="9"/>
      <c r="H609" s="7"/>
    </row>
    <row r="610" spans="1:8" ht="33" customHeight="1" x14ac:dyDescent="0.25">
      <c r="B610" s="87"/>
      <c r="C610" s="90"/>
      <c r="D610" s="10">
        <v>2007</v>
      </c>
      <c r="E610" s="7" t="s">
        <v>681</v>
      </c>
      <c r="F610" s="8">
        <v>71000</v>
      </c>
      <c r="G610" s="9"/>
      <c r="H610" s="7"/>
    </row>
    <row r="611" spans="1:8" ht="34.5" customHeight="1" x14ac:dyDescent="0.25">
      <c r="A611" s="6">
        <v>268</v>
      </c>
      <c r="B611" s="22" t="s">
        <v>178</v>
      </c>
      <c r="C611" s="22" t="s">
        <v>234</v>
      </c>
      <c r="D611" s="10">
        <v>2008</v>
      </c>
      <c r="E611" s="7" t="s">
        <v>591</v>
      </c>
      <c r="F611" s="8">
        <v>80000</v>
      </c>
      <c r="G611" s="9"/>
      <c r="H611" s="4"/>
    </row>
    <row r="612" spans="1:8" ht="33" customHeight="1" x14ac:dyDescent="0.25">
      <c r="A612" s="6">
        <v>269</v>
      </c>
      <c r="B612" s="85" t="s">
        <v>178</v>
      </c>
      <c r="C612" s="88" t="s">
        <v>235</v>
      </c>
      <c r="D612" s="10">
        <v>2018</v>
      </c>
      <c r="E612" s="7" t="s">
        <v>579</v>
      </c>
      <c r="F612" s="8">
        <v>5874514.6699999999</v>
      </c>
      <c r="G612" s="9">
        <v>5.85</v>
      </c>
      <c r="H612" s="4" t="s">
        <v>647</v>
      </c>
    </row>
    <row r="613" spans="1:8" ht="33" customHeight="1" x14ac:dyDescent="0.25">
      <c r="B613" s="86"/>
      <c r="C613" s="89"/>
      <c r="D613" s="10">
        <v>2010</v>
      </c>
      <c r="E613" s="7" t="s">
        <v>632</v>
      </c>
      <c r="F613" s="8">
        <v>97940</v>
      </c>
      <c r="G613" s="9"/>
      <c r="H613" s="4"/>
    </row>
    <row r="614" spans="1:8" ht="33" customHeight="1" x14ac:dyDescent="0.25">
      <c r="B614" s="87"/>
      <c r="C614" s="90"/>
      <c r="D614" s="10">
        <v>2005</v>
      </c>
      <c r="E614" s="7" t="s">
        <v>681</v>
      </c>
      <c r="F614" s="8">
        <v>91670</v>
      </c>
      <c r="G614" s="9"/>
      <c r="H614" s="4"/>
    </row>
    <row r="615" spans="1:8" ht="30" x14ac:dyDescent="0.25">
      <c r="A615" s="6">
        <v>270</v>
      </c>
      <c r="B615" s="85" t="s">
        <v>178</v>
      </c>
      <c r="C615" s="88" t="s">
        <v>236</v>
      </c>
      <c r="D615" s="10">
        <v>2020</v>
      </c>
      <c r="E615" s="7" t="s">
        <v>591</v>
      </c>
      <c r="F615" s="8">
        <v>6313493.7800000003</v>
      </c>
      <c r="G615" s="9"/>
      <c r="H615" s="7" t="s">
        <v>587</v>
      </c>
    </row>
    <row r="616" spans="1:8" ht="30" x14ac:dyDescent="0.25">
      <c r="B616" s="87"/>
      <c r="C616" s="90"/>
      <c r="D616" s="10">
        <v>2010</v>
      </c>
      <c r="E616" s="7" t="s">
        <v>632</v>
      </c>
      <c r="F616" s="8">
        <v>70800</v>
      </c>
      <c r="G616" s="9"/>
      <c r="H616" s="7" t="s">
        <v>850</v>
      </c>
    </row>
    <row r="617" spans="1:8" ht="30" x14ac:dyDescent="0.25">
      <c r="A617" s="6">
        <v>271</v>
      </c>
      <c r="B617" s="85" t="s">
        <v>178</v>
      </c>
      <c r="C617" s="88" t="s">
        <v>237</v>
      </c>
      <c r="D617" s="10">
        <v>2020</v>
      </c>
      <c r="E617" s="7" t="s">
        <v>591</v>
      </c>
      <c r="F617" s="8">
        <v>6313493.7800000003</v>
      </c>
      <c r="G617" s="9"/>
      <c r="H617" s="7" t="s">
        <v>587</v>
      </c>
    </row>
    <row r="618" spans="1:8" ht="30" x14ac:dyDescent="0.25">
      <c r="B618" s="86"/>
      <c r="C618" s="89"/>
      <c r="D618" s="10">
        <v>2014</v>
      </c>
      <c r="E618" s="7" t="s">
        <v>632</v>
      </c>
      <c r="F618" s="8">
        <v>143960</v>
      </c>
      <c r="G618" s="9"/>
      <c r="H618" s="7" t="s">
        <v>796</v>
      </c>
    </row>
    <row r="619" spans="1:8" ht="27" customHeight="1" x14ac:dyDescent="0.25">
      <c r="B619" s="87"/>
      <c r="C619" s="90"/>
      <c r="D619" s="10">
        <v>2008</v>
      </c>
      <c r="E619" s="7" t="s">
        <v>591</v>
      </c>
      <c r="F619" s="8">
        <v>95000</v>
      </c>
      <c r="G619" s="9"/>
      <c r="H619" s="7"/>
    </row>
    <row r="620" spans="1:8" ht="30" x14ac:dyDescent="0.25">
      <c r="A620" s="6">
        <v>272</v>
      </c>
      <c r="B620" s="18" t="s">
        <v>178</v>
      </c>
      <c r="C620" s="22" t="s">
        <v>238</v>
      </c>
      <c r="D620" s="10">
        <v>2020</v>
      </c>
      <c r="E620" s="7" t="s">
        <v>591</v>
      </c>
      <c r="F620" s="8">
        <v>6313493.7800000003</v>
      </c>
      <c r="G620" s="9"/>
      <c r="H620" s="7" t="s">
        <v>587</v>
      </c>
    </row>
    <row r="621" spans="1:8" ht="21" customHeight="1" x14ac:dyDescent="0.25">
      <c r="B621" s="19"/>
      <c r="C621" s="23"/>
      <c r="D621" s="10">
        <v>2011</v>
      </c>
      <c r="E621" s="7" t="s">
        <v>763</v>
      </c>
      <c r="F621" s="8">
        <v>202363</v>
      </c>
      <c r="G621" s="9"/>
      <c r="H621" s="7"/>
    </row>
    <row r="622" spans="1:8" ht="19.5" customHeight="1" x14ac:dyDescent="0.25">
      <c r="B622" s="19"/>
      <c r="C622" s="23"/>
      <c r="D622" s="10">
        <v>2011</v>
      </c>
      <c r="E622" s="7" t="s">
        <v>763</v>
      </c>
      <c r="F622" s="8">
        <v>202363</v>
      </c>
      <c r="G622" s="9"/>
      <c r="H622" s="7" t="s">
        <v>768</v>
      </c>
    </row>
    <row r="623" spans="1:8" ht="20.25" customHeight="1" x14ac:dyDescent="0.25">
      <c r="B623" s="20"/>
      <c r="C623" s="25"/>
      <c r="D623" s="10">
        <v>2011</v>
      </c>
      <c r="E623" s="7" t="s">
        <v>763</v>
      </c>
      <c r="F623" s="8">
        <v>159228.65</v>
      </c>
      <c r="G623" s="9"/>
      <c r="H623" s="7" t="s">
        <v>852</v>
      </c>
    </row>
    <row r="624" spans="1:8" ht="20.25" customHeight="1" x14ac:dyDescent="0.25">
      <c r="A624" s="6">
        <v>273</v>
      </c>
      <c r="B624" s="85" t="s">
        <v>178</v>
      </c>
      <c r="C624" s="88" t="s">
        <v>239</v>
      </c>
      <c r="D624" s="10">
        <v>2011</v>
      </c>
      <c r="E624" s="7" t="s">
        <v>763</v>
      </c>
      <c r="F624" s="8">
        <v>20840</v>
      </c>
      <c r="G624" s="9"/>
      <c r="H624" s="4"/>
    </row>
    <row r="625" spans="1:8" ht="30" x14ac:dyDescent="0.25">
      <c r="B625" s="86"/>
      <c r="C625" s="89"/>
      <c r="D625" s="10">
        <v>2011</v>
      </c>
      <c r="E625" s="7" t="s">
        <v>632</v>
      </c>
      <c r="F625" s="8">
        <v>163107</v>
      </c>
      <c r="G625" s="9"/>
      <c r="H625" s="4" t="s">
        <v>793</v>
      </c>
    </row>
    <row r="626" spans="1:8" ht="21" customHeight="1" x14ac:dyDescent="0.25">
      <c r="B626" s="87"/>
      <c r="C626" s="90"/>
      <c r="D626" s="10">
        <v>2011</v>
      </c>
      <c r="E626" s="7" t="s">
        <v>763</v>
      </c>
      <c r="F626" s="8">
        <v>106750</v>
      </c>
      <c r="G626" s="9"/>
      <c r="H626" s="4"/>
    </row>
    <row r="627" spans="1:8" ht="25.5" customHeight="1" x14ac:dyDescent="0.25">
      <c r="A627" s="6">
        <v>274</v>
      </c>
      <c r="B627" s="1" t="s">
        <v>178</v>
      </c>
      <c r="C627" s="2" t="s">
        <v>240</v>
      </c>
      <c r="D627" s="10">
        <v>2007</v>
      </c>
      <c r="E627" s="7" t="s">
        <v>681</v>
      </c>
      <c r="F627" s="8">
        <v>50000</v>
      </c>
      <c r="G627" s="9"/>
      <c r="H627" s="4"/>
    </row>
    <row r="628" spans="1:8" ht="27" customHeight="1" x14ac:dyDescent="0.25">
      <c r="A628" s="6">
        <v>275</v>
      </c>
      <c r="B628" s="1" t="s">
        <v>178</v>
      </c>
      <c r="C628" s="2" t="s">
        <v>241</v>
      </c>
      <c r="D628" s="10"/>
      <c r="E628" s="7"/>
      <c r="F628" s="8"/>
      <c r="G628" s="9"/>
      <c r="H628" s="7" t="s">
        <v>587</v>
      </c>
    </row>
    <row r="629" spans="1:8" ht="30" x14ac:dyDescent="0.25">
      <c r="A629" s="6">
        <v>276</v>
      </c>
      <c r="B629" s="85" t="s">
        <v>178</v>
      </c>
      <c r="C629" s="88" t="s">
        <v>242</v>
      </c>
      <c r="D629" s="10">
        <v>2020</v>
      </c>
      <c r="E629" s="7" t="s">
        <v>591</v>
      </c>
      <c r="F629" s="8">
        <v>6313493.7800000003</v>
      </c>
      <c r="G629" s="9"/>
      <c r="H629" s="7" t="s">
        <v>587</v>
      </c>
    </row>
    <row r="630" spans="1:8" ht="21.75" customHeight="1" x14ac:dyDescent="0.25">
      <c r="B630" s="86"/>
      <c r="C630" s="89"/>
      <c r="D630" s="10">
        <v>2011</v>
      </c>
      <c r="E630" s="7" t="s">
        <v>763</v>
      </c>
      <c r="F630" s="8">
        <v>77750</v>
      </c>
      <c r="G630" s="9"/>
      <c r="H630" s="7"/>
    </row>
    <row r="631" spans="1:8" ht="34.5" customHeight="1" x14ac:dyDescent="0.25">
      <c r="B631" s="87"/>
      <c r="C631" s="90"/>
      <c r="D631" s="10">
        <v>2008</v>
      </c>
      <c r="E631" s="7" t="s">
        <v>591</v>
      </c>
      <c r="F631" s="8">
        <v>95000</v>
      </c>
      <c r="G631" s="9"/>
      <c r="H631" s="7" t="s">
        <v>931</v>
      </c>
    </row>
    <row r="632" spans="1:8" ht="24" customHeight="1" x14ac:dyDescent="0.25">
      <c r="A632" s="6">
        <v>277</v>
      </c>
      <c r="B632" s="1" t="s">
        <v>178</v>
      </c>
      <c r="C632" s="2" t="s">
        <v>243</v>
      </c>
      <c r="D632" s="10">
        <v>2007</v>
      </c>
      <c r="E632" s="7" t="s">
        <v>681</v>
      </c>
      <c r="F632" s="8">
        <v>60000</v>
      </c>
      <c r="G632" s="9"/>
      <c r="H632" s="4"/>
    </row>
    <row r="633" spans="1:8" ht="45" x14ac:dyDescent="0.25">
      <c r="A633" s="6">
        <v>278</v>
      </c>
      <c r="B633" s="85" t="s">
        <v>178</v>
      </c>
      <c r="C633" s="88" t="s">
        <v>244</v>
      </c>
      <c r="D633" s="10">
        <v>2017</v>
      </c>
      <c r="E633" s="7" t="s">
        <v>632</v>
      </c>
      <c r="F633" s="8">
        <v>400000</v>
      </c>
      <c r="G633" s="9"/>
      <c r="H633" s="4" t="s">
        <v>797</v>
      </c>
    </row>
    <row r="634" spans="1:8" ht="31.5" customHeight="1" x14ac:dyDescent="0.25">
      <c r="B634" s="87"/>
      <c r="C634" s="90"/>
      <c r="D634" s="10">
        <v>2007</v>
      </c>
      <c r="E634" s="7" t="s">
        <v>681</v>
      </c>
      <c r="F634" s="8">
        <v>80000</v>
      </c>
      <c r="G634" s="9"/>
      <c r="H634" s="4"/>
    </row>
    <row r="635" spans="1:8" ht="30" x14ac:dyDescent="0.25">
      <c r="A635" s="6">
        <v>279</v>
      </c>
      <c r="B635" s="85" t="s">
        <v>178</v>
      </c>
      <c r="C635" s="88" t="s">
        <v>245</v>
      </c>
      <c r="D635" s="10">
        <v>2020</v>
      </c>
      <c r="E635" s="7" t="s">
        <v>591</v>
      </c>
      <c r="F635" s="8">
        <v>6313493.7800000003</v>
      </c>
      <c r="G635" s="9"/>
      <c r="H635" s="7" t="s">
        <v>587</v>
      </c>
    </row>
    <row r="636" spans="1:8" ht="29.25" customHeight="1" x14ac:dyDescent="0.25">
      <c r="B636" s="86"/>
      <c r="C636" s="89"/>
      <c r="D636" s="10">
        <v>2014</v>
      </c>
      <c r="E636" s="7" t="s">
        <v>579</v>
      </c>
      <c r="F636" s="8">
        <v>1359616.81</v>
      </c>
      <c r="G636" s="9">
        <v>6.5</v>
      </c>
      <c r="H636" s="7" t="s">
        <v>707</v>
      </c>
    </row>
    <row r="637" spans="1:8" ht="29.25" customHeight="1" x14ac:dyDescent="0.25">
      <c r="B637" s="86"/>
      <c r="C637" s="89"/>
      <c r="D637" s="10">
        <v>2014</v>
      </c>
      <c r="E637" s="7" t="s">
        <v>632</v>
      </c>
      <c r="F637" s="8">
        <v>143960</v>
      </c>
      <c r="G637" s="9"/>
      <c r="H637" s="7" t="s">
        <v>796</v>
      </c>
    </row>
    <row r="638" spans="1:8" ht="45.75" customHeight="1" x14ac:dyDescent="0.25">
      <c r="B638" s="86"/>
      <c r="C638" s="89"/>
      <c r="D638" s="10">
        <v>2012</v>
      </c>
      <c r="E638" s="7" t="s">
        <v>579</v>
      </c>
      <c r="F638" s="8">
        <v>2079700</v>
      </c>
      <c r="G638" s="9">
        <v>16.5</v>
      </c>
      <c r="H638" s="7" t="s">
        <v>747</v>
      </c>
    </row>
    <row r="639" spans="1:8" ht="45.75" customHeight="1" x14ac:dyDescent="0.25">
      <c r="B639" s="86"/>
      <c r="C639" s="89"/>
      <c r="D639" s="10">
        <v>2012</v>
      </c>
      <c r="E639" s="7" t="s">
        <v>632</v>
      </c>
      <c r="F639" s="8">
        <v>125900</v>
      </c>
      <c r="G639" s="9"/>
      <c r="H639" s="7"/>
    </row>
    <row r="640" spans="1:8" ht="36.75" customHeight="1" x14ac:dyDescent="0.25">
      <c r="B640" s="87"/>
      <c r="C640" s="90"/>
      <c r="D640" s="10">
        <v>2010</v>
      </c>
      <c r="E640" s="7" t="s">
        <v>632</v>
      </c>
      <c r="F640" s="8">
        <v>191010</v>
      </c>
      <c r="G640" s="9"/>
      <c r="H640" s="7"/>
    </row>
    <row r="641" spans="1:8" ht="30" x14ac:dyDescent="0.25">
      <c r="A641" s="6">
        <v>280</v>
      </c>
      <c r="B641" s="85" t="s">
        <v>178</v>
      </c>
      <c r="C641" s="88" t="s">
        <v>246</v>
      </c>
      <c r="D641" s="10">
        <v>2020</v>
      </c>
      <c r="E641" s="7" t="s">
        <v>591</v>
      </c>
      <c r="F641" s="8">
        <v>6313493.7800000003</v>
      </c>
      <c r="G641" s="9"/>
      <c r="H641" s="7" t="s">
        <v>587</v>
      </c>
    </row>
    <row r="642" spans="1:8" ht="30.75" customHeight="1" x14ac:dyDescent="0.25">
      <c r="A642" s="6">
        <v>281</v>
      </c>
      <c r="B642" s="86"/>
      <c r="C642" s="89"/>
      <c r="D642" s="10">
        <v>2018</v>
      </c>
      <c r="E642" s="7" t="s">
        <v>579</v>
      </c>
      <c r="F642" s="8">
        <v>5874514.6699999999</v>
      </c>
      <c r="G642" s="9">
        <v>5.3</v>
      </c>
      <c r="H642" s="4" t="s">
        <v>647</v>
      </c>
    </row>
    <row r="643" spans="1:8" ht="30.75" customHeight="1" x14ac:dyDescent="0.25">
      <c r="B643" s="86"/>
      <c r="C643" s="89"/>
      <c r="D643" s="10">
        <v>2012</v>
      </c>
      <c r="E643" s="7" t="s">
        <v>579</v>
      </c>
      <c r="F643" s="8">
        <v>2079700</v>
      </c>
      <c r="G643" s="9"/>
      <c r="H643" s="7" t="s">
        <v>747</v>
      </c>
    </row>
    <row r="644" spans="1:8" ht="30.75" customHeight="1" x14ac:dyDescent="0.25">
      <c r="B644" s="87"/>
      <c r="C644" s="90"/>
      <c r="D644" s="10">
        <v>2007</v>
      </c>
      <c r="E644" s="7" t="s">
        <v>681</v>
      </c>
      <c r="F644" s="8">
        <v>60000</v>
      </c>
      <c r="G644" s="9"/>
      <c r="H644" s="7"/>
    </row>
    <row r="645" spans="1:8" ht="30" x14ac:dyDescent="0.25">
      <c r="A645" s="6">
        <v>282</v>
      </c>
      <c r="B645" s="85" t="s">
        <v>178</v>
      </c>
      <c r="C645" s="88" t="s">
        <v>247</v>
      </c>
      <c r="D645" s="10">
        <v>2014</v>
      </c>
      <c r="E645" s="7" t="s">
        <v>632</v>
      </c>
      <c r="F645" s="8">
        <v>88500</v>
      </c>
      <c r="G645" s="9"/>
      <c r="H645" s="4" t="s">
        <v>791</v>
      </c>
    </row>
    <row r="646" spans="1:8" ht="24.75" customHeight="1" x14ac:dyDescent="0.25">
      <c r="B646" s="87"/>
      <c r="C646" s="90"/>
      <c r="D646" s="10">
        <v>2008</v>
      </c>
      <c r="E646" s="7" t="s">
        <v>591</v>
      </c>
      <c r="F646" s="8">
        <v>80000</v>
      </c>
      <c r="G646" s="9"/>
      <c r="H646" s="4"/>
    </row>
    <row r="647" spans="1:8" ht="30" x14ac:dyDescent="0.25">
      <c r="A647" s="6">
        <v>283</v>
      </c>
      <c r="B647" s="85" t="s">
        <v>178</v>
      </c>
      <c r="C647" s="88" t="s">
        <v>88</v>
      </c>
      <c r="D647" s="10">
        <v>2020</v>
      </c>
      <c r="E647" s="7" t="s">
        <v>591</v>
      </c>
      <c r="F647" s="8">
        <v>6313493.7800000003</v>
      </c>
      <c r="G647" s="9"/>
      <c r="H647" s="7" t="s">
        <v>587</v>
      </c>
    </row>
    <row r="648" spans="1:8" ht="30" x14ac:dyDescent="0.25">
      <c r="B648" s="86"/>
      <c r="C648" s="89"/>
      <c r="D648" s="10">
        <v>2012</v>
      </c>
      <c r="E648" s="7" t="s">
        <v>579</v>
      </c>
      <c r="F648" s="8">
        <v>2079700</v>
      </c>
      <c r="G648" s="9"/>
      <c r="H648" s="7" t="s">
        <v>747</v>
      </c>
    </row>
    <row r="649" spans="1:8" ht="29.25" customHeight="1" x14ac:dyDescent="0.25">
      <c r="B649" s="86"/>
      <c r="C649" s="89"/>
      <c r="D649" s="10">
        <v>2009</v>
      </c>
      <c r="E649" s="7" t="s">
        <v>821</v>
      </c>
      <c r="F649" s="8">
        <v>70800</v>
      </c>
      <c r="G649" s="9"/>
      <c r="H649" s="7" t="s">
        <v>894</v>
      </c>
    </row>
    <row r="650" spans="1:8" ht="29.25" customHeight="1" x14ac:dyDescent="0.25">
      <c r="B650" s="87"/>
      <c r="C650" s="90"/>
      <c r="D650" s="10">
        <v>2007</v>
      </c>
      <c r="E650" s="7" t="s">
        <v>681</v>
      </c>
      <c r="F650" s="8">
        <v>80000</v>
      </c>
      <c r="G650" s="9"/>
      <c r="H650" s="7"/>
    </row>
    <row r="651" spans="1:8" ht="30" x14ac:dyDescent="0.25">
      <c r="A651" s="6">
        <v>284</v>
      </c>
      <c r="B651" s="85" t="s">
        <v>178</v>
      </c>
      <c r="C651" s="88" t="s">
        <v>248</v>
      </c>
      <c r="D651" s="10">
        <v>2013</v>
      </c>
      <c r="E651" s="7" t="s">
        <v>632</v>
      </c>
      <c r="F651" s="8">
        <v>66088</v>
      </c>
      <c r="G651" s="9"/>
      <c r="H651" s="4" t="s">
        <v>721</v>
      </c>
    </row>
    <row r="652" spans="1:8" ht="30" x14ac:dyDescent="0.25">
      <c r="B652" s="86"/>
      <c r="C652" s="89"/>
      <c r="D652" s="10">
        <v>2012</v>
      </c>
      <c r="E652" s="7" t="s">
        <v>632</v>
      </c>
      <c r="F652" s="8">
        <v>53800</v>
      </c>
      <c r="G652" s="9"/>
      <c r="H652" s="4"/>
    </row>
    <row r="653" spans="1:8" ht="27" customHeight="1" x14ac:dyDescent="0.25">
      <c r="B653" s="86"/>
      <c r="C653" s="89"/>
      <c r="D653" s="10">
        <v>2007</v>
      </c>
      <c r="E653" s="7" t="s">
        <v>681</v>
      </c>
      <c r="F653" s="8">
        <v>50000</v>
      </c>
      <c r="G653" s="9"/>
      <c r="H653" s="4"/>
    </row>
    <row r="654" spans="1:8" ht="27" customHeight="1" x14ac:dyDescent="0.25">
      <c r="B654" s="86"/>
      <c r="C654" s="89"/>
      <c r="D654" s="10">
        <v>2008</v>
      </c>
      <c r="E654" s="7" t="s">
        <v>681</v>
      </c>
      <c r="F654" s="8">
        <v>60000</v>
      </c>
      <c r="G654" s="9"/>
      <c r="H654" s="4" t="s">
        <v>947</v>
      </c>
    </row>
    <row r="655" spans="1:8" ht="27" customHeight="1" x14ac:dyDescent="0.25">
      <c r="B655" s="87"/>
      <c r="C655" s="90"/>
      <c r="D655" s="10">
        <v>2009</v>
      </c>
      <c r="E655" s="7" t="s">
        <v>681</v>
      </c>
      <c r="F655" s="8">
        <v>60000</v>
      </c>
      <c r="G655" s="9"/>
      <c r="H655" s="4" t="s">
        <v>948</v>
      </c>
    </row>
    <row r="656" spans="1:8" ht="30" x14ac:dyDescent="0.25">
      <c r="A656" s="6">
        <v>285</v>
      </c>
      <c r="B656" s="85" t="s">
        <v>178</v>
      </c>
      <c r="C656" s="88" t="s">
        <v>250</v>
      </c>
      <c r="D656" s="10">
        <v>2020</v>
      </c>
      <c r="E656" s="7" t="s">
        <v>591</v>
      </c>
      <c r="F656" s="8">
        <v>6313493.7800000003</v>
      </c>
      <c r="G656" s="9"/>
      <c r="H656" s="7" t="s">
        <v>587</v>
      </c>
    </row>
    <row r="657" spans="1:8" ht="30" x14ac:dyDescent="0.25">
      <c r="B657" s="86"/>
      <c r="C657" s="89"/>
      <c r="D657" s="10">
        <v>2010</v>
      </c>
      <c r="E657" s="7" t="s">
        <v>632</v>
      </c>
      <c r="F657" s="8">
        <v>31594.81</v>
      </c>
      <c r="G657" s="9"/>
      <c r="H657" s="7" t="s">
        <v>827</v>
      </c>
    </row>
    <row r="658" spans="1:8" ht="27.75" customHeight="1" x14ac:dyDescent="0.25">
      <c r="B658" s="87"/>
      <c r="C658" s="90"/>
      <c r="D658" s="10">
        <v>2008</v>
      </c>
      <c r="E658" s="7" t="s">
        <v>632</v>
      </c>
      <c r="F658" s="8">
        <v>85000</v>
      </c>
      <c r="G658" s="9"/>
      <c r="H658" s="7"/>
    </row>
    <row r="659" spans="1:8" ht="27.75" customHeight="1" x14ac:dyDescent="0.25">
      <c r="A659" s="6">
        <v>286</v>
      </c>
      <c r="B659" s="85" t="s">
        <v>178</v>
      </c>
      <c r="C659" s="88" t="s">
        <v>251</v>
      </c>
      <c r="D659" s="10">
        <v>2018</v>
      </c>
      <c r="E659" s="7" t="s">
        <v>579</v>
      </c>
      <c r="F659" s="8">
        <v>5874514.6699999999</v>
      </c>
      <c r="G659" s="9">
        <v>0.9</v>
      </c>
      <c r="H659" s="4" t="s">
        <v>647</v>
      </c>
    </row>
    <row r="660" spans="1:8" ht="63" customHeight="1" x14ac:dyDescent="0.25">
      <c r="A660" s="6">
        <v>287</v>
      </c>
      <c r="B660" s="86"/>
      <c r="C660" s="89"/>
      <c r="D660" s="10">
        <v>2017</v>
      </c>
      <c r="E660" s="7" t="s">
        <v>632</v>
      </c>
      <c r="F660" s="8">
        <v>400000</v>
      </c>
      <c r="G660" s="9"/>
      <c r="H660" s="4" t="s">
        <v>655</v>
      </c>
    </row>
    <row r="661" spans="1:8" ht="49.5" customHeight="1" x14ac:dyDescent="0.25">
      <c r="B661" s="86"/>
      <c r="C661" s="89"/>
      <c r="D661" s="10">
        <v>2014</v>
      </c>
      <c r="E661" s="7" t="s">
        <v>632</v>
      </c>
      <c r="F661" s="8"/>
      <c r="G661" s="9"/>
      <c r="H661" s="4" t="s">
        <v>791</v>
      </c>
    </row>
    <row r="662" spans="1:8" ht="47.25" customHeight="1" x14ac:dyDescent="0.25">
      <c r="B662" s="86"/>
      <c r="C662" s="89"/>
      <c r="D662" s="10">
        <v>2012</v>
      </c>
      <c r="E662" s="7" t="s">
        <v>579</v>
      </c>
      <c r="F662" s="8">
        <v>2079700</v>
      </c>
      <c r="G662" s="9"/>
      <c r="H662" s="7" t="s">
        <v>747</v>
      </c>
    </row>
    <row r="663" spans="1:8" ht="24" customHeight="1" x14ac:dyDescent="0.25">
      <c r="B663" s="86"/>
      <c r="C663" s="89"/>
      <c r="D663" s="10">
        <v>2010</v>
      </c>
      <c r="E663" s="7" t="s">
        <v>820</v>
      </c>
      <c r="F663" s="8">
        <v>82600</v>
      </c>
      <c r="G663" s="9"/>
      <c r="H663" s="7" t="s">
        <v>853</v>
      </c>
    </row>
    <row r="664" spans="1:8" ht="24" customHeight="1" x14ac:dyDescent="0.25">
      <c r="B664" s="87"/>
      <c r="C664" s="90"/>
      <c r="D664" s="10">
        <v>2007</v>
      </c>
      <c r="E664" s="7" t="s">
        <v>681</v>
      </c>
      <c r="F664" s="8">
        <v>55000</v>
      </c>
      <c r="G664" s="9"/>
      <c r="H664" s="7"/>
    </row>
    <row r="665" spans="1:8" ht="30" x14ac:dyDescent="0.25">
      <c r="A665" s="6">
        <v>288</v>
      </c>
      <c r="B665" s="85" t="s">
        <v>178</v>
      </c>
      <c r="C665" s="88" t="s">
        <v>252</v>
      </c>
      <c r="D665" s="10">
        <v>2020</v>
      </c>
      <c r="E665" s="7" t="s">
        <v>591</v>
      </c>
      <c r="F665" s="8">
        <v>6313493.7800000003</v>
      </c>
      <c r="G665" s="9"/>
      <c r="H665" s="7" t="s">
        <v>587</v>
      </c>
    </row>
    <row r="666" spans="1:8" ht="30" x14ac:dyDescent="0.25">
      <c r="B666" s="86"/>
      <c r="C666" s="89"/>
      <c r="D666" s="10">
        <v>2014</v>
      </c>
      <c r="E666" s="7" t="s">
        <v>632</v>
      </c>
      <c r="F666" s="8">
        <v>143960</v>
      </c>
      <c r="G666" s="9"/>
      <c r="H666" s="7" t="s">
        <v>796</v>
      </c>
    </row>
    <row r="667" spans="1:8" ht="24" customHeight="1" x14ac:dyDescent="0.25">
      <c r="B667" s="87"/>
      <c r="C667" s="90"/>
      <c r="D667" s="10">
        <v>2007</v>
      </c>
      <c r="E667" s="7" t="s">
        <v>681</v>
      </c>
      <c r="F667" s="8">
        <v>50000</v>
      </c>
      <c r="G667" s="9"/>
      <c r="H667" s="7"/>
    </row>
    <row r="668" spans="1:8" ht="30" x14ac:dyDescent="0.25">
      <c r="A668" s="6">
        <v>289</v>
      </c>
      <c r="B668" s="85" t="s">
        <v>178</v>
      </c>
      <c r="C668" s="88" t="s">
        <v>253</v>
      </c>
      <c r="D668" s="10">
        <v>2020</v>
      </c>
      <c r="E668" s="7" t="s">
        <v>591</v>
      </c>
      <c r="F668" s="8">
        <v>6313493.7800000003</v>
      </c>
      <c r="G668" s="9"/>
      <c r="H668" s="7" t="s">
        <v>587</v>
      </c>
    </row>
    <row r="669" spans="1:8" ht="30" customHeight="1" x14ac:dyDescent="0.25">
      <c r="B669" s="86"/>
      <c r="C669" s="89"/>
      <c r="D669" s="10">
        <v>2013</v>
      </c>
      <c r="E669" s="7" t="s">
        <v>632</v>
      </c>
      <c r="F669" s="8">
        <v>159123</v>
      </c>
      <c r="G669" s="9"/>
      <c r="H669" s="7"/>
    </row>
    <row r="670" spans="1:8" ht="30" customHeight="1" x14ac:dyDescent="0.25">
      <c r="B670" s="87"/>
      <c r="C670" s="90"/>
      <c r="D670" s="10">
        <v>2007</v>
      </c>
      <c r="E670" s="7" t="s">
        <v>681</v>
      </c>
      <c r="F670" s="8">
        <v>40000</v>
      </c>
      <c r="G670" s="9"/>
      <c r="H670" s="7"/>
    </row>
    <row r="671" spans="1:8" ht="30" x14ac:dyDescent="0.25">
      <c r="A671" s="6">
        <v>290</v>
      </c>
      <c r="B671" s="85" t="s">
        <v>178</v>
      </c>
      <c r="C671" s="88" t="s">
        <v>254</v>
      </c>
      <c r="D671" s="10">
        <v>2020</v>
      </c>
      <c r="E671" s="7" t="s">
        <v>591</v>
      </c>
      <c r="F671" s="8">
        <v>6313493.7800000003</v>
      </c>
      <c r="G671" s="9"/>
      <c r="H671" s="7" t="s">
        <v>587</v>
      </c>
    </row>
    <row r="672" spans="1:8" ht="30" x14ac:dyDescent="0.25">
      <c r="B672" s="86"/>
      <c r="C672" s="89"/>
      <c r="D672" s="10">
        <v>2012</v>
      </c>
      <c r="E672" s="7" t="s">
        <v>579</v>
      </c>
      <c r="F672" s="8">
        <v>2079700</v>
      </c>
      <c r="G672" s="9"/>
      <c r="H672" s="7" t="s">
        <v>747</v>
      </c>
    </row>
    <row r="673" spans="1:8" ht="30" x14ac:dyDescent="0.25">
      <c r="A673" s="6">
        <v>291</v>
      </c>
      <c r="B673" s="86"/>
      <c r="C673" s="89"/>
      <c r="D673" s="10">
        <v>2021</v>
      </c>
      <c r="E673" s="7" t="s">
        <v>591</v>
      </c>
      <c r="F673" s="8">
        <v>6313493.7800000003</v>
      </c>
      <c r="G673" s="9"/>
      <c r="H673" s="7" t="s">
        <v>589</v>
      </c>
    </row>
    <row r="674" spans="1:8" ht="24.75" customHeight="1" x14ac:dyDescent="0.25">
      <c r="B674" s="86"/>
      <c r="C674" s="89"/>
      <c r="D674" s="10">
        <v>2007</v>
      </c>
      <c r="E674" s="7" t="s">
        <v>681</v>
      </c>
      <c r="F674" s="8">
        <v>60000</v>
      </c>
      <c r="G674" s="9"/>
      <c r="H674" s="7"/>
    </row>
    <row r="675" spans="1:8" ht="24.75" customHeight="1" x14ac:dyDescent="0.25">
      <c r="B675" s="86"/>
      <c r="C675" s="89"/>
      <c r="D675" s="10">
        <v>2008</v>
      </c>
      <c r="E675" s="7" t="s">
        <v>681</v>
      </c>
      <c r="F675" s="8">
        <v>60000</v>
      </c>
      <c r="G675" s="9"/>
      <c r="H675" s="7" t="s">
        <v>949</v>
      </c>
    </row>
    <row r="676" spans="1:8" ht="24.75" customHeight="1" x14ac:dyDescent="0.25">
      <c r="B676" s="87"/>
      <c r="C676" s="90"/>
      <c r="D676" s="10">
        <v>2009</v>
      </c>
      <c r="E676" s="7" t="s">
        <v>681</v>
      </c>
      <c r="F676" s="8">
        <v>60000</v>
      </c>
      <c r="G676" s="9"/>
      <c r="H676" s="7" t="s">
        <v>950</v>
      </c>
    </row>
    <row r="677" spans="1:8" ht="57" customHeight="1" x14ac:dyDescent="0.25">
      <c r="A677" s="6">
        <v>292</v>
      </c>
      <c r="B677" s="85" t="s">
        <v>178</v>
      </c>
      <c r="C677" s="88" t="s">
        <v>255</v>
      </c>
      <c r="D677" s="10">
        <v>2015</v>
      </c>
      <c r="E677" s="7" t="s">
        <v>632</v>
      </c>
      <c r="F677" s="8">
        <v>40000</v>
      </c>
      <c r="G677" s="9"/>
      <c r="H677" s="4" t="s">
        <v>683</v>
      </c>
    </row>
    <row r="678" spans="1:8" ht="60.75" customHeight="1" x14ac:dyDescent="0.25">
      <c r="B678" s="87"/>
      <c r="C678" s="90"/>
      <c r="D678" s="10">
        <v>2012</v>
      </c>
      <c r="E678" s="7" t="s">
        <v>632</v>
      </c>
      <c r="F678" s="8">
        <v>60000</v>
      </c>
      <c r="G678" s="9"/>
      <c r="H678" s="4" t="s">
        <v>683</v>
      </c>
    </row>
    <row r="679" spans="1:8" ht="30" x14ac:dyDescent="0.25">
      <c r="A679" s="6">
        <v>293</v>
      </c>
      <c r="B679" s="85" t="s">
        <v>178</v>
      </c>
      <c r="C679" s="88" t="s">
        <v>256</v>
      </c>
      <c r="D679" s="10">
        <v>2019</v>
      </c>
      <c r="E679" s="7" t="s">
        <v>579</v>
      </c>
      <c r="F679" s="8">
        <v>5110000.43</v>
      </c>
      <c r="G679" s="9"/>
      <c r="H679" s="7" t="s">
        <v>617</v>
      </c>
    </row>
    <row r="680" spans="1:8" ht="30" x14ac:dyDescent="0.25">
      <c r="B680" s="87"/>
      <c r="C680" s="90"/>
      <c r="D680" s="10">
        <v>2014</v>
      </c>
      <c r="E680" s="7" t="s">
        <v>632</v>
      </c>
      <c r="F680" s="8"/>
      <c r="G680" s="9"/>
      <c r="H680" s="7" t="s">
        <v>796</v>
      </c>
    </row>
    <row r="681" spans="1:8" ht="30" x14ac:dyDescent="0.25">
      <c r="A681" s="6">
        <v>294</v>
      </c>
      <c r="B681" s="85" t="s">
        <v>178</v>
      </c>
      <c r="C681" s="88" t="s">
        <v>257</v>
      </c>
      <c r="D681" s="10">
        <v>2018</v>
      </c>
      <c r="E681" s="7" t="s">
        <v>579</v>
      </c>
      <c r="F681" s="8">
        <v>5874514.6699999999</v>
      </c>
      <c r="G681" s="9">
        <v>2.4500000000000002</v>
      </c>
      <c r="H681" s="4" t="s">
        <v>647</v>
      </c>
    </row>
    <row r="682" spans="1:8" ht="24.75" customHeight="1" x14ac:dyDescent="0.25">
      <c r="B682" s="86"/>
      <c r="C682" s="89"/>
      <c r="D682" s="10">
        <v>2006</v>
      </c>
      <c r="E682" s="7" t="s">
        <v>681</v>
      </c>
      <c r="F682" s="8">
        <v>140000</v>
      </c>
      <c r="G682" s="9"/>
      <c r="H682" s="4" t="s">
        <v>996</v>
      </c>
    </row>
    <row r="683" spans="1:8" ht="24.75" customHeight="1" x14ac:dyDescent="0.25">
      <c r="B683" s="87"/>
      <c r="C683" s="90"/>
      <c r="D683" s="10">
        <v>2005</v>
      </c>
      <c r="E683" s="7" t="s">
        <v>681</v>
      </c>
      <c r="F683" s="8">
        <v>131000</v>
      </c>
      <c r="G683" s="9"/>
      <c r="H683" s="4"/>
    </row>
    <row r="684" spans="1:8" ht="30" x14ac:dyDescent="0.25">
      <c r="A684" s="6">
        <v>295</v>
      </c>
      <c r="B684" s="85" t="s">
        <v>178</v>
      </c>
      <c r="C684" s="88" t="s">
        <v>258</v>
      </c>
      <c r="D684" s="10">
        <v>2020</v>
      </c>
      <c r="E684" s="7" t="s">
        <v>591</v>
      </c>
      <c r="F684" s="8">
        <v>6313493.7800000003</v>
      </c>
      <c r="G684" s="9"/>
      <c r="H684" s="7" t="s">
        <v>587</v>
      </c>
    </row>
    <row r="685" spans="1:8" ht="29.25" customHeight="1" x14ac:dyDescent="0.25">
      <c r="B685" s="86"/>
      <c r="C685" s="89"/>
      <c r="D685" s="10">
        <v>2020</v>
      </c>
      <c r="E685" s="7" t="s">
        <v>591</v>
      </c>
      <c r="F685" s="8">
        <v>2965599</v>
      </c>
      <c r="G685" s="9"/>
      <c r="H685" s="7" t="s">
        <v>798</v>
      </c>
    </row>
    <row r="686" spans="1:8" ht="42.75" customHeight="1" x14ac:dyDescent="0.25">
      <c r="A686" s="6">
        <v>296</v>
      </c>
      <c r="B686" s="86"/>
      <c r="C686" s="89"/>
      <c r="D686" s="10">
        <v>2007</v>
      </c>
      <c r="E686" s="7" t="s">
        <v>681</v>
      </c>
      <c r="F686" s="8">
        <v>50000</v>
      </c>
      <c r="G686" s="9"/>
      <c r="H686" s="7"/>
    </row>
    <row r="687" spans="1:8" ht="42.75" customHeight="1" x14ac:dyDescent="0.25">
      <c r="B687" s="86"/>
      <c r="C687" s="89"/>
      <c r="D687" s="10">
        <v>2008</v>
      </c>
      <c r="E687" s="7" t="s">
        <v>681</v>
      </c>
      <c r="F687" s="8">
        <v>50000</v>
      </c>
      <c r="G687" s="9"/>
      <c r="H687" s="7" t="s">
        <v>951</v>
      </c>
    </row>
    <row r="688" spans="1:8" ht="42.75" customHeight="1" x14ac:dyDescent="0.25">
      <c r="B688" s="87"/>
      <c r="C688" s="90"/>
      <c r="D688" s="10">
        <v>2009</v>
      </c>
      <c r="E688" s="7" t="s">
        <v>681</v>
      </c>
      <c r="F688" s="8">
        <v>50000</v>
      </c>
      <c r="G688" s="9"/>
      <c r="H688" s="7" t="s">
        <v>952</v>
      </c>
    </row>
    <row r="689" spans="1:8" ht="30" x14ac:dyDescent="0.25">
      <c r="A689" s="6">
        <v>297</v>
      </c>
      <c r="B689" s="85" t="s">
        <v>178</v>
      </c>
      <c r="C689" s="88" t="s">
        <v>259</v>
      </c>
      <c r="D689" s="10">
        <v>2020</v>
      </c>
      <c r="E689" s="7" t="s">
        <v>591</v>
      </c>
      <c r="F689" s="8">
        <v>6313493.7800000003</v>
      </c>
      <c r="G689" s="9"/>
      <c r="H689" s="7" t="s">
        <v>587</v>
      </c>
    </row>
    <row r="690" spans="1:8" ht="33" customHeight="1" x14ac:dyDescent="0.25">
      <c r="A690" s="6">
        <v>298</v>
      </c>
      <c r="B690" s="86"/>
      <c r="C690" s="89"/>
      <c r="D690" s="10">
        <v>2019</v>
      </c>
      <c r="E690" s="7" t="s">
        <v>579</v>
      </c>
      <c r="F690" s="8">
        <v>5110000.43</v>
      </c>
      <c r="G690" s="9">
        <v>1.65</v>
      </c>
      <c r="H690" s="7" t="s">
        <v>617</v>
      </c>
    </row>
    <row r="691" spans="1:8" ht="33" customHeight="1" x14ac:dyDescent="0.25">
      <c r="B691" s="86"/>
      <c r="C691" s="89"/>
      <c r="D691" s="10">
        <v>2009</v>
      </c>
      <c r="E691" s="7" t="s">
        <v>632</v>
      </c>
      <c r="F691" s="8">
        <v>46020</v>
      </c>
      <c r="G691" s="9"/>
      <c r="H691" s="7"/>
    </row>
    <row r="692" spans="1:8" ht="33" customHeight="1" x14ac:dyDescent="0.25">
      <c r="B692" s="87"/>
      <c r="C692" s="90"/>
      <c r="D692" s="10">
        <v>2006</v>
      </c>
      <c r="E692" s="7" t="s">
        <v>681</v>
      </c>
      <c r="F692" s="8">
        <v>150000</v>
      </c>
      <c r="G692" s="9"/>
      <c r="H692" s="7"/>
    </row>
    <row r="693" spans="1:8" ht="30" x14ac:dyDescent="0.25">
      <c r="A693" s="6">
        <v>299</v>
      </c>
      <c r="B693" s="85" t="s">
        <v>178</v>
      </c>
      <c r="C693" s="88" t="s">
        <v>260</v>
      </c>
      <c r="D693" s="10">
        <v>2020</v>
      </c>
      <c r="E693" s="7" t="s">
        <v>591</v>
      </c>
      <c r="F693" s="8">
        <v>6313493.7800000003</v>
      </c>
      <c r="G693" s="9"/>
      <c r="H693" s="7" t="s">
        <v>587</v>
      </c>
    </row>
    <row r="694" spans="1:8" ht="30" x14ac:dyDescent="0.25">
      <c r="B694" s="86"/>
      <c r="C694" s="89"/>
      <c r="D694" s="10">
        <v>2010</v>
      </c>
      <c r="E694" s="7" t="s">
        <v>632</v>
      </c>
      <c r="F694" s="8">
        <v>31594.81</v>
      </c>
      <c r="G694" s="9"/>
      <c r="H694" s="7" t="s">
        <v>827</v>
      </c>
    </row>
    <row r="695" spans="1:8" ht="24.75" customHeight="1" x14ac:dyDescent="0.25">
      <c r="B695" s="87"/>
      <c r="C695" s="90"/>
      <c r="D695" s="10">
        <v>2007</v>
      </c>
      <c r="E695" s="7" t="s">
        <v>681</v>
      </c>
      <c r="F695" s="8">
        <v>60000</v>
      </c>
      <c r="G695" s="9"/>
      <c r="H695" s="7"/>
    </row>
    <row r="696" spans="1:8" ht="30" x14ac:dyDescent="0.25">
      <c r="A696" s="6">
        <v>300</v>
      </c>
      <c r="B696" s="85" t="s">
        <v>178</v>
      </c>
      <c r="C696" s="88" t="s">
        <v>261</v>
      </c>
      <c r="D696" s="10">
        <v>2020</v>
      </c>
      <c r="E696" s="7" t="s">
        <v>591</v>
      </c>
      <c r="F696" s="8">
        <v>6313493.7800000003</v>
      </c>
      <c r="G696" s="9"/>
      <c r="H696" s="7" t="s">
        <v>587</v>
      </c>
    </row>
    <row r="697" spans="1:8" ht="30.75" customHeight="1" x14ac:dyDescent="0.25">
      <c r="B697" s="86"/>
      <c r="C697" s="89"/>
      <c r="D697" s="10">
        <v>2014</v>
      </c>
      <c r="E697" s="7" t="s">
        <v>579</v>
      </c>
      <c r="F697" s="8">
        <v>1359616.81</v>
      </c>
      <c r="G697" s="9"/>
      <c r="H697" s="7" t="s">
        <v>707</v>
      </c>
    </row>
    <row r="698" spans="1:8" ht="48.75" customHeight="1" x14ac:dyDescent="0.25">
      <c r="B698" s="86"/>
      <c r="C698" s="89"/>
      <c r="D698" s="10">
        <v>2012</v>
      </c>
      <c r="E698" s="7" t="s">
        <v>579</v>
      </c>
      <c r="F698" s="8">
        <v>2079700</v>
      </c>
      <c r="G698" s="9"/>
      <c r="H698" s="7" t="s">
        <v>747</v>
      </c>
    </row>
    <row r="699" spans="1:8" ht="30" customHeight="1" x14ac:dyDescent="0.25">
      <c r="B699" s="86"/>
      <c r="C699" s="89"/>
      <c r="D699" s="10">
        <v>2010</v>
      </c>
      <c r="E699" s="7" t="s">
        <v>632</v>
      </c>
      <c r="F699" s="8">
        <v>31594.81</v>
      </c>
      <c r="G699" s="9"/>
      <c r="H699" s="7" t="s">
        <v>827</v>
      </c>
    </row>
    <row r="700" spans="1:8" ht="30" customHeight="1" x14ac:dyDescent="0.25">
      <c r="B700" s="87"/>
      <c r="C700" s="90"/>
      <c r="D700" s="10">
        <v>2007</v>
      </c>
      <c r="E700" s="7" t="s">
        <v>681</v>
      </c>
      <c r="F700" s="8">
        <v>85000</v>
      </c>
      <c r="G700" s="9"/>
      <c r="H700" s="7"/>
    </row>
    <row r="701" spans="1:8" ht="31.5" customHeight="1" x14ac:dyDescent="0.25">
      <c r="A701" s="6">
        <v>301</v>
      </c>
      <c r="B701" s="85" t="s">
        <v>262</v>
      </c>
      <c r="C701" s="88" t="s">
        <v>263</v>
      </c>
      <c r="D701" s="10">
        <v>2020</v>
      </c>
      <c r="E701" s="7" t="s">
        <v>579</v>
      </c>
      <c r="F701" s="8">
        <v>2760000</v>
      </c>
      <c r="G701" s="9">
        <v>5.3</v>
      </c>
      <c r="H701" s="4" t="s">
        <v>584</v>
      </c>
    </row>
    <row r="702" spans="1:8" ht="31.5" customHeight="1" x14ac:dyDescent="0.25">
      <c r="B702" s="87"/>
      <c r="C702" s="90"/>
      <c r="D702" s="10">
        <v>2006</v>
      </c>
      <c r="E702" s="7" t="s">
        <v>681</v>
      </c>
      <c r="F702" s="8">
        <v>137200</v>
      </c>
      <c r="G702" s="9"/>
      <c r="H702" s="4"/>
    </row>
    <row r="703" spans="1:8" ht="30" x14ac:dyDescent="0.25">
      <c r="A703" s="6">
        <v>302</v>
      </c>
      <c r="B703" s="85" t="s">
        <v>262</v>
      </c>
      <c r="C703" s="88" t="s">
        <v>264</v>
      </c>
      <c r="D703" s="10">
        <v>2010</v>
      </c>
      <c r="E703" s="7" t="s">
        <v>632</v>
      </c>
      <c r="F703" s="8">
        <v>60180</v>
      </c>
      <c r="G703" s="9"/>
      <c r="H703" s="4"/>
    </row>
    <row r="704" spans="1:8" ht="24.75" customHeight="1" x14ac:dyDescent="0.25">
      <c r="B704" s="87"/>
      <c r="C704" s="90"/>
      <c r="D704" s="10">
        <v>2006</v>
      </c>
      <c r="E704" s="7" t="s">
        <v>681</v>
      </c>
      <c r="F704" s="8">
        <v>100000</v>
      </c>
      <c r="G704" s="9"/>
      <c r="H704" s="4"/>
    </row>
    <row r="705" spans="1:8" ht="30" x14ac:dyDescent="0.25">
      <c r="A705" s="6">
        <v>303</v>
      </c>
      <c r="B705" s="85" t="s">
        <v>262</v>
      </c>
      <c r="C705" s="88" t="s">
        <v>265</v>
      </c>
      <c r="D705" s="10">
        <v>2015</v>
      </c>
      <c r="E705" s="7" t="s">
        <v>632</v>
      </c>
      <c r="F705" s="8">
        <v>700</v>
      </c>
      <c r="G705" s="9"/>
      <c r="H705" s="4" t="s">
        <v>799</v>
      </c>
    </row>
    <row r="706" spans="1:8" ht="30" x14ac:dyDescent="0.25">
      <c r="B706" s="86"/>
      <c r="C706" s="89"/>
      <c r="D706" s="10">
        <v>2015</v>
      </c>
      <c r="E706" s="7" t="s">
        <v>579</v>
      </c>
      <c r="F706" s="8">
        <v>764493.95</v>
      </c>
      <c r="G706" s="9"/>
      <c r="H706" s="4" t="s">
        <v>697</v>
      </c>
    </row>
    <row r="707" spans="1:8" ht="27" customHeight="1" x14ac:dyDescent="0.25">
      <c r="B707" s="87"/>
      <c r="C707" s="90"/>
      <c r="D707" s="10">
        <v>2008</v>
      </c>
      <c r="E707" s="7" t="s">
        <v>632</v>
      </c>
      <c r="F707" s="8">
        <v>69000</v>
      </c>
      <c r="G707" s="9"/>
      <c r="H707" s="4"/>
    </row>
    <row r="708" spans="1:8" ht="25.5" customHeight="1" x14ac:dyDescent="0.25">
      <c r="A708" s="6">
        <v>304</v>
      </c>
      <c r="B708" s="1" t="s">
        <v>262</v>
      </c>
      <c r="C708" s="2" t="s">
        <v>266</v>
      </c>
      <c r="D708" s="10"/>
      <c r="E708" s="7"/>
      <c r="F708" s="8"/>
      <c r="G708" s="9"/>
      <c r="H708" s="4" t="s">
        <v>1014</v>
      </c>
    </row>
    <row r="709" spans="1:8" ht="45" x14ac:dyDescent="0.25">
      <c r="A709" s="6">
        <v>305</v>
      </c>
      <c r="B709" s="85" t="s">
        <v>262</v>
      </c>
      <c r="C709" s="88" t="s">
        <v>267</v>
      </c>
      <c r="D709" s="10">
        <v>2017</v>
      </c>
      <c r="E709" s="7" t="s">
        <v>579</v>
      </c>
      <c r="F709" s="8">
        <v>3246197.88</v>
      </c>
      <c r="G709" s="9">
        <v>14.05</v>
      </c>
      <c r="H709" s="4" t="s">
        <v>664</v>
      </c>
    </row>
    <row r="710" spans="1:8" ht="30.75" customHeight="1" x14ac:dyDescent="0.25">
      <c r="B710" s="87"/>
      <c r="C710" s="90"/>
      <c r="D710" s="10">
        <v>2006</v>
      </c>
      <c r="E710" s="7" t="s">
        <v>820</v>
      </c>
      <c r="F710" s="8">
        <v>49210</v>
      </c>
      <c r="G710" s="9"/>
      <c r="H710" s="4"/>
    </row>
    <row r="711" spans="1:8" ht="24" customHeight="1" x14ac:dyDescent="0.25">
      <c r="A711" s="6">
        <v>306</v>
      </c>
      <c r="B711" s="85" t="s">
        <v>262</v>
      </c>
      <c r="C711" s="88" t="s">
        <v>268</v>
      </c>
      <c r="D711" s="10"/>
      <c r="E711" s="7"/>
      <c r="F711" s="8"/>
      <c r="G711" s="9"/>
      <c r="H711" s="4"/>
    </row>
    <row r="712" spans="1:8" ht="30" x14ac:dyDescent="0.25">
      <c r="B712" s="86"/>
      <c r="C712" s="89"/>
      <c r="D712" s="10">
        <v>2015</v>
      </c>
      <c r="E712" s="7" t="s">
        <v>579</v>
      </c>
      <c r="F712" s="8">
        <v>2191000</v>
      </c>
      <c r="G712" s="9">
        <v>7.2</v>
      </c>
      <c r="H712" s="4" t="s">
        <v>698</v>
      </c>
    </row>
    <row r="713" spans="1:8" ht="30" x14ac:dyDescent="0.25">
      <c r="B713" s="87"/>
      <c r="C713" s="90"/>
      <c r="D713" s="10">
        <v>2010</v>
      </c>
      <c r="E713" s="7" t="s">
        <v>632</v>
      </c>
      <c r="F713" s="8">
        <v>120179</v>
      </c>
      <c r="G713" s="9"/>
      <c r="H713" s="4" t="s">
        <v>829</v>
      </c>
    </row>
    <row r="714" spans="1:8" ht="45" x14ac:dyDescent="0.25">
      <c r="A714" s="6">
        <v>307</v>
      </c>
      <c r="B714" s="85" t="s">
        <v>262</v>
      </c>
      <c r="C714" s="88" t="s">
        <v>269</v>
      </c>
      <c r="D714" s="10">
        <v>2017</v>
      </c>
      <c r="E714" s="7" t="s">
        <v>579</v>
      </c>
      <c r="F714" s="8">
        <v>3246197.88</v>
      </c>
      <c r="G714" s="9"/>
      <c r="H714" s="4" t="s">
        <v>664</v>
      </c>
    </row>
    <row r="715" spans="1:8" ht="30" x14ac:dyDescent="0.25">
      <c r="B715" s="86"/>
      <c r="C715" s="89"/>
      <c r="D715" s="10">
        <v>2013</v>
      </c>
      <c r="E715" s="7" t="s">
        <v>632</v>
      </c>
      <c r="F715" s="8">
        <v>75520</v>
      </c>
      <c r="G715" s="9"/>
      <c r="H715" s="4"/>
    </row>
    <row r="716" spans="1:8" ht="30" x14ac:dyDescent="0.25">
      <c r="B716" s="86"/>
      <c r="C716" s="89"/>
      <c r="D716" s="10">
        <v>2009</v>
      </c>
      <c r="E716" s="7" t="s">
        <v>632</v>
      </c>
      <c r="F716" s="8">
        <v>60000</v>
      </c>
      <c r="G716" s="9"/>
      <c r="H716" s="4"/>
    </row>
    <row r="717" spans="1:8" ht="26.25" customHeight="1" x14ac:dyDescent="0.25">
      <c r="B717" s="87"/>
      <c r="C717" s="90"/>
      <c r="D717" s="10">
        <v>2007</v>
      </c>
      <c r="E717" s="7" t="s">
        <v>820</v>
      </c>
      <c r="F717" s="8">
        <v>130000</v>
      </c>
      <c r="G717" s="9"/>
      <c r="H717" s="4"/>
    </row>
    <row r="718" spans="1:8" ht="30" x14ac:dyDescent="0.25">
      <c r="A718" s="6">
        <v>308</v>
      </c>
      <c r="B718" s="1" t="s">
        <v>262</v>
      </c>
      <c r="C718" s="2" t="s">
        <v>270</v>
      </c>
      <c r="D718" s="10">
        <v>2008</v>
      </c>
      <c r="E718" s="7" t="s">
        <v>632</v>
      </c>
      <c r="F718" s="8">
        <v>75000</v>
      </c>
      <c r="G718" s="9"/>
      <c r="H718" s="4"/>
    </row>
    <row r="719" spans="1:8" ht="21.75" customHeight="1" x14ac:dyDescent="0.25">
      <c r="A719" s="6">
        <v>309</v>
      </c>
      <c r="B719" s="1" t="s">
        <v>262</v>
      </c>
      <c r="C719" s="2" t="s">
        <v>271</v>
      </c>
      <c r="D719" s="10"/>
      <c r="E719" s="7"/>
      <c r="F719" s="8"/>
      <c r="G719" s="9"/>
      <c r="H719" s="4" t="s">
        <v>1014</v>
      </c>
    </row>
    <row r="720" spans="1:8" ht="21.75" customHeight="1" x14ac:dyDescent="0.25">
      <c r="A720" s="6">
        <v>310</v>
      </c>
      <c r="B720" s="85" t="s">
        <v>262</v>
      </c>
      <c r="C720" s="88" t="s">
        <v>272</v>
      </c>
      <c r="D720" s="10">
        <v>2020</v>
      </c>
      <c r="E720" s="7" t="s">
        <v>579</v>
      </c>
      <c r="F720" s="8">
        <v>2760000</v>
      </c>
      <c r="G720" s="9"/>
      <c r="H720" s="4" t="s">
        <v>584</v>
      </c>
    </row>
    <row r="721" spans="1:8" ht="21.75" customHeight="1" x14ac:dyDescent="0.25">
      <c r="B721" s="87"/>
      <c r="C721" s="90"/>
      <c r="D721" s="10">
        <v>2005</v>
      </c>
      <c r="E721" s="7" t="s">
        <v>820</v>
      </c>
      <c r="F721" s="8">
        <v>101000</v>
      </c>
      <c r="G721" s="9"/>
      <c r="H721" s="4"/>
    </row>
    <row r="722" spans="1:8" ht="27.75" customHeight="1" x14ac:dyDescent="0.25">
      <c r="A722" s="6">
        <v>311</v>
      </c>
      <c r="B722" s="1" t="s">
        <v>262</v>
      </c>
      <c r="C722" s="2" t="s">
        <v>273</v>
      </c>
      <c r="D722" s="10"/>
      <c r="E722" s="7"/>
      <c r="F722" s="8"/>
      <c r="G722" s="9"/>
      <c r="H722" s="4"/>
    </row>
    <row r="723" spans="1:8" ht="30" x14ac:dyDescent="0.25">
      <c r="A723" s="6">
        <v>312</v>
      </c>
      <c r="B723" s="85" t="s">
        <v>262</v>
      </c>
      <c r="C723" s="88" t="s">
        <v>274</v>
      </c>
      <c r="D723" s="10">
        <v>2015</v>
      </c>
      <c r="E723" s="7" t="s">
        <v>632</v>
      </c>
      <c r="F723" s="8">
        <v>5990</v>
      </c>
      <c r="G723" s="9"/>
      <c r="H723" s="4" t="s">
        <v>800</v>
      </c>
    </row>
    <row r="724" spans="1:8" ht="30" x14ac:dyDescent="0.25">
      <c r="B724" s="86"/>
      <c r="C724" s="89"/>
      <c r="D724" s="10">
        <v>2015</v>
      </c>
      <c r="E724" s="7" t="s">
        <v>579</v>
      </c>
      <c r="F724" s="8">
        <v>2191000</v>
      </c>
      <c r="G724" s="9"/>
      <c r="H724" s="4" t="s">
        <v>698</v>
      </c>
    </row>
    <row r="725" spans="1:8" ht="30" x14ac:dyDescent="0.25">
      <c r="B725" s="86"/>
      <c r="C725" s="89"/>
      <c r="D725" s="10">
        <v>2011</v>
      </c>
      <c r="E725" s="7" t="s">
        <v>632</v>
      </c>
      <c r="F725" s="8">
        <v>56700</v>
      </c>
      <c r="G725" s="9"/>
      <c r="H725" s="4"/>
    </row>
    <row r="726" spans="1:8" ht="22.5" customHeight="1" x14ac:dyDescent="0.25">
      <c r="B726" s="87"/>
      <c r="C726" s="90"/>
      <c r="D726" s="10">
        <v>2007</v>
      </c>
      <c r="E726" s="7" t="s">
        <v>820</v>
      </c>
      <c r="F726" s="8">
        <v>70000</v>
      </c>
      <c r="G726" s="9"/>
      <c r="H726" s="4"/>
    </row>
    <row r="727" spans="1:8" ht="30" x14ac:dyDescent="0.25">
      <c r="A727" s="6">
        <v>313</v>
      </c>
      <c r="B727" s="85" t="s">
        <v>262</v>
      </c>
      <c r="C727" s="88" t="s">
        <v>275</v>
      </c>
      <c r="D727" s="10">
        <v>2016</v>
      </c>
      <c r="E727" s="7" t="s">
        <v>632</v>
      </c>
      <c r="F727" s="8">
        <v>90000</v>
      </c>
      <c r="G727" s="9"/>
      <c r="H727" s="4"/>
    </row>
    <row r="728" spans="1:8" ht="30" customHeight="1" x14ac:dyDescent="0.25">
      <c r="B728" s="86"/>
      <c r="C728" s="89"/>
      <c r="D728" s="10">
        <v>2015</v>
      </c>
      <c r="E728" s="7" t="s">
        <v>579</v>
      </c>
      <c r="F728" s="8">
        <v>2191000</v>
      </c>
      <c r="G728" s="9">
        <v>2.2000000000000002</v>
      </c>
      <c r="H728" s="4" t="s">
        <v>698</v>
      </c>
    </row>
    <row r="729" spans="1:8" ht="30" customHeight="1" x14ac:dyDescent="0.25">
      <c r="B729" s="87"/>
      <c r="C729" s="90"/>
      <c r="D729" s="10">
        <v>2005</v>
      </c>
      <c r="E729" s="7" t="s">
        <v>820</v>
      </c>
      <c r="F729" s="8">
        <v>105020</v>
      </c>
      <c r="G729" s="9"/>
      <c r="H729" s="4"/>
    </row>
    <row r="730" spans="1:8" ht="30" x14ac:dyDescent="0.25">
      <c r="A730" s="6">
        <v>314</v>
      </c>
      <c r="B730" s="85" t="s">
        <v>262</v>
      </c>
      <c r="C730" s="88" t="s">
        <v>276</v>
      </c>
      <c r="D730" s="10">
        <v>2015</v>
      </c>
      <c r="E730" s="7" t="s">
        <v>579</v>
      </c>
      <c r="F730" s="8">
        <v>2191000</v>
      </c>
      <c r="G730" s="9">
        <v>1.4</v>
      </c>
      <c r="H730" s="4" t="s">
        <v>698</v>
      </c>
    </row>
    <row r="731" spans="1:8" ht="60" x14ac:dyDescent="0.25">
      <c r="B731" s="86"/>
      <c r="C731" s="89"/>
      <c r="D731" s="10">
        <v>2011</v>
      </c>
      <c r="E731" s="7" t="s">
        <v>579</v>
      </c>
      <c r="F731" s="8"/>
      <c r="G731" s="9">
        <v>4.0999999999999996</v>
      </c>
      <c r="H731" s="4" t="s">
        <v>756</v>
      </c>
    </row>
    <row r="732" spans="1:8" ht="30" x14ac:dyDescent="0.25">
      <c r="B732" s="86"/>
      <c r="C732" s="89"/>
      <c r="D732" s="10">
        <v>2010</v>
      </c>
      <c r="E732" s="7" t="s">
        <v>632</v>
      </c>
      <c r="F732" s="8">
        <v>62700</v>
      </c>
      <c r="G732" s="9"/>
      <c r="H732" s="4" t="s">
        <v>830</v>
      </c>
    </row>
    <row r="733" spans="1:8" ht="27" customHeight="1" x14ac:dyDescent="0.25">
      <c r="B733" s="86"/>
      <c r="C733" s="89"/>
      <c r="D733" s="10">
        <v>2009</v>
      </c>
      <c r="E733" s="7" t="s">
        <v>632</v>
      </c>
      <c r="F733" s="8">
        <v>27900</v>
      </c>
      <c r="G733" s="9"/>
      <c r="H733" s="4"/>
    </row>
    <row r="734" spans="1:8" ht="27" customHeight="1" x14ac:dyDescent="0.25">
      <c r="B734" s="87"/>
      <c r="C734" s="90"/>
      <c r="D734" s="10">
        <v>2008</v>
      </c>
      <c r="E734" s="7" t="s">
        <v>632</v>
      </c>
      <c r="F734" s="8">
        <v>135000</v>
      </c>
      <c r="G734" s="9"/>
      <c r="H734" s="4"/>
    </row>
    <row r="735" spans="1:8" ht="30" x14ac:dyDescent="0.25">
      <c r="A735" s="6">
        <v>315</v>
      </c>
      <c r="B735" s="85" t="s">
        <v>262</v>
      </c>
      <c r="C735" s="88" t="s">
        <v>277</v>
      </c>
      <c r="D735" s="12">
        <v>2019</v>
      </c>
      <c r="E735" s="11" t="s">
        <v>579</v>
      </c>
      <c r="F735" s="13">
        <v>1770000</v>
      </c>
      <c r="G735" s="14">
        <v>1.05</v>
      </c>
      <c r="H735" s="4" t="s">
        <v>626</v>
      </c>
    </row>
    <row r="736" spans="1:8" ht="30" x14ac:dyDescent="0.25">
      <c r="B736" s="86"/>
      <c r="C736" s="89"/>
      <c r="D736" s="10">
        <v>2013</v>
      </c>
      <c r="E736" s="7" t="s">
        <v>579</v>
      </c>
      <c r="F736" s="8">
        <v>1964819.69</v>
      </c>
      <c r="G736" s="9"/>
      <c r="H736" s="4" t="s">
        <v>739</v>
      </c>
    </row>
    <row r="737" spans="1:8" ht="22.5" customHeight="1" x14ac:dyDescent="0.25">
      <c r="B737" s="86"/>
      <c r="C737" s="89"/>
      <c r="D737" s="10">
        <v>2008</v>
      </c>
      <c r="E737" s="7" t="s">
        <v>820</v>
      </c>
      <c r="F737" s="8">
        <v>70000</v>
      </c>
      <c r="G737" s="9"/>
      <c r="H737" s="4"/>
    </row>
    <row r="738" spans="1:8" ht="29.25" customHeight="1" x14ac:dyDescent="0.25">
      <c r="B738" s="87"/>
      <c r="C738" s="90"/>
      <c r="D738" s="10">
        <v>2007</v>
      </c>
      <c r="E738" s="7" t="s">
        <v>632</v>
      </c>
      <c r="F738" s="8">
        <v>40000</v>
      </c>
      <c r="G738" s="9"/>
      <c r="H738" s="4"/>
    </row>
    <row r="739" spans="1:8" ht="30" x14ac:dyDescent="0.25">
      <c r="A739" s="6">
        <v>316</v>
      </c>
      <c r="B739" s="85" t="s">
        <v>262</v>
      </c>
      <c r="C739" s="88" t="s">
        <v>278</v>
      </c>
      <c r="D739" s="10">
        <v>2016</v>
      </c>
      <c r="E739" s="7" t="s">
        <v>579</v>
      </c>
      <c r="F739" s="8">
        <v>2380000</v>
      </c>
      <c r="G739" s="9"/>
      <c r="H739" s="4" t="s">
        <v>675</v>
      </c>
    </row>
    <row r="740" spans="1:8" ht="30" x14ac:dyDescent="0.25">
      <c r="B740" s="86"/>
      <c r="C740" s="89"/>
      <c r="D740" s="10">
        <v>2015</v>
      </c>
      <c r="E740" s="7" t="s">
        <v>632</v>
      </c>
      <c r="F740" s="8">
        <v>3390</v>
      </c>
      <c r="G740" s="9"/>
      <c r="H740" s="4"/>
    </row>
    <row r="741" spans="1:8" ht="25.5" customHeight="1" x14ac:dyDescent="0.25">
      <c r="B741" s="87"/>
      <c r="C741" s="90"/>
      <c r="D741" s="10">
        <v>2006</v>
      </c>
      <c r="E741" s="7" t="s">
        <v>820</v>
      </c>
      <c r="F741" s="8">
        <v>52000</v>
      </c>
      <c r="G741" s="9"/>
      <c r="H741" s="4"/>
    </row>
    <row r="742" spans="1:8" ht="27.75" customHeight="1" x14ac:dyDescent="0.25">
      <c r="A742" s="6">
        <v>317</v>
      </c>
      <c r="B742" s="85" t="s">
        <v>262</v>
      </c>
      <c r="C742" s="88" t="s">
        <v>279</v>
      </c>
      <c r="D742" s="10">
        <v>2015</v>
      </c>
      <c r="E742" s="7" t="s">
        <v>579</v>
      </c>
      <c r="F742" s="8">
        <v>2191000</v>
      </c>
      <c r="G742" s="9">
        <v>1.67</v>
      </c>
      <c r="H742" s="4" t="s">
        <v>698</v>
      </c>
    </row>
    <row r="743" spans="1:8" ht="27.75" customHeight="1" x14ac:dyDescent="0.25">
      <c r="B743" s="86"/>
      <c r="C743" s="89"/>
      <c r="D743" s="10">
        <v>2013</v>
      </c>
      <c r="E743" s="7" t="s">
        <v>632</v>
      </c>
      <c r="F743" s="8">
        <v>11800</v>
      </c>
      <c r="G743" s="9"/>
      <c r="H743" s="4"/>
    </row>
    <row r="744" spans="1:8" ht="27.75" customHeight="1" x14ac:dyDescent="0.25">
      <c r="B744" s="86"/>
      <c r="C744" s="89"/>
      <c r="D744" s="10">
        <v>2010</v>
      </c>
      <c r="E744" s="7" t="s">
        <v>632</v>
      </c>
      <c r="F744" s="8">
        <v>7381</v>
      </c>
      <c r="G744" s="9"/>
      <c r="H744" s="4" t="s">
        <v>831</v>
      </c>
    </row>
    <row r="745" spans="1:8" ht="27.75" customHeight="1" x14ac:dyDescent="0.25">
      <c r="B745" s="87"/>
      <c r="C745" s="90"/>
      <c r="D745" s="10">
        <v>2007</v>
      </c>
      <c r="E745" s="7" t="s">
        <v>820</v>
      </c>
      <c r="F745" s="8">
        <v>40642</v>
      </c>
      <c r="G745" s="9"/>
      <c r="H745" s="4"/>
    </row>
    <row r="746" spans="1:8" ht="30" x14ac:dyDescent="0.25">
      <c r="A746" s="6">
        <v>318</v>
      </c>
      <c r="B746" s="22" t="s">
        <v>262</v>
      </c>
      <c r="C746" s="88" t="s">
        <v>280</v>
      </c>
      <c r="D746" s="10">
        <v>2020</v>
      </c>
      <c r="E746" s="7" t="s">
        <v>591</v>
      </c>
      <c r="F746" s="8">
        <v>125000</v>
      </c>
      <c r="G746" s="9"/>
      <c r="H746" s="4"/>
    </row>
    <row r="747" spans="1:8" ht="30" x14ac:dyDescent="0.25">
      <c r="A747" s="6">
        <v>319</v>
      </c>
      <c r="B747" s="23"/>
      <c r="C747" s="89"/>
      <c r="D747" s="10">
        <v>2016</v>
      </c>
      <c r="E747" s="7" t="s">
        <v>632</v>
      </c>
      <c r="F747" s="8">
        <v>29338</v>
      </c>
      <c r="G747" s="9"/>
      <c r="H747" s="4"/>
    </row>
    <row r="748" spans="1:8" ht="30" x14ac:dyDescent="0.25">
      <c r="B748" s="86"/>
      <c r="C748" s="89"/>
      <c r="D748" s="10">
        <v>2015</v>
      </c>
      <c r="E748" s="7" t="s">
        <v>632</v>
      </c>
      <c r="F748" s="8">
        <v>97500</v>
      </c>
      <c r="G748" s="9"/>
      <c r="H748" s="4"/>
    </row>
    <row r="749" spans="1:8" ht="61.5" customHeight="1" x14ac:dyDescent="0.25">
      <c r="B749" s="86"/>
      <c r="C749" s="89"/>
      <c r="D749" s="10">
        <v>2011</v>
      </c>
      <c r="E749" s="7" t="s">
        <v>579</v>
      </c>
      <c r="F749" s="8"/>
      <c r="G749" s="9"/>
      <c r="H749" s="4" t="s">
        <v>756</v>
      </c>
    </row>
    <row r="750" spans="1:8" ht="41.25" customHeight="1" x14ac:dyDescent="0.25">
      <c r="B750" s="86"/>
      <c r="C750" s="89"/>
      <c r="D750" s="10">
        <v>2011</v>
      </c>
      <c r="E750" s="7" t="s">
        <v>632</v>
      </c>
      <c r="F750" s="8">
        <v>26000</v>
      </c>
      <c r="G750" s="9"/>
      <c r="H750" s="4" t="s">
        <v>801</v>
      </c>
    </row>
    <row r="751" spans="1:8" ht="41.25" customHeight="1" x14ac:dyDescent="0.25">
      <c r="B751" s="86"/>
      <c r="C751" s="89"/>
      <c r="D751" s="10">
        <v>2009</v>
      </c>
      <c r="E751" s="7" t="s">
        <v>632</v>
      </c>
      <c r="F751" s="8">
        <v>103000</v>
      </c>
      <c r="G751" s="9"/>
      <c r="H751" s="4"/>
    </row>
    <row r="752" spans="1:8" ht="41.25" customHeight="1" x14ac:dyDescent="0.25">
      <c r="B752" s="87"/>
      <c r="C752" s="90"/>
      <c r="D752" s="10">
        <v>2007</v>
      </c>
      <c r="E752" s="7" t="s">
        <v>820</v>
      </c>
      <c r="F752" s="8">
        <v>44000</v>
      </c>
      <c r="G752" s="9"/>
      <c r="H752" s="4"/>
    </row>
    <row r="753" spans="1:8" ht="30" x14ac:dyDescent="0.25">
      <c r="A753" s="6">
        <v>320</v>
      </c>
      <c r="B753" s="85" t="s">
        <v>262</v>
      </c>
      <c r="C753" s="88" t="s">
        <v>281</v>
      </c>
      <c r="D753" s="10">
        <v>2015</v>
      </c>
      <c r="E753" s="7" t="s">
        <v>632</v>
      </c>
      <c r="F753" s="8">
        <v>80000</v>
      </c>
      <c r="G753" s="9"/>
      <c r="H753" s="4"/>
    </row>
    <row r="754" spans="1:8" ht="30" x14ac:dyDescent="0.25">
      <c r="B754" s="87"/>
      <c r="C754" s="90"/>
      <c r="D754" s="10">
        <v>2015</v>
      </c>
      <c r="E754" s="7" t="s">
        <v>632</v>
      </c>
      <c r="F754" s="8">
        <v>8598.1</v>
      </c>
      <c r="G754" s="9"/>
      <c r="H754" s="4" t="s">
        <v>802</v>
      </c>
    </row>
    <row r="755" spans="1:8" ht="30" x14ac:dyDescent="0.25">
      <c r="A755" s="6">
        <v>321</v>
      </c>
      <c r="B755" s="85" t="s">
        <v>262</v>
      </c>
      <c r="C755" s="88" t="s">
        <v>282</v>
      </c>
      <c r="D755" s="10">
        <v>2016</v>
      </c>
      <c r="E755" s="7" t="s">
        <v>632</v>
      </c>
      <c r="F755" s="8">
        <v>3400</v>
      </c>
      <c r="G755" s="9"/>
      <c r="H755" s="4"/>
    </row>
    <row r="756" spans="1:8" ht="30" x14ac:dyDescent="0.25">
      <c r="B756" s="87"/>
      <c r="C756" s="90"/>
      <c r="D756" s="10">
        <v>2008</v>
      </c>
      <c r="E756" s="7" t="s">
        <v>632</v>
      </c>
      <c r="F756" s="8">
        <v>77350</v>
      </c>
      <c r="G756" s="9"/>
      <c r="H756" s="4"/>
    </row>
    <row r="757" spans="1:8" ht="28.5" customHeight="1" x14ac:dyDescent="0.25">
      <c r="A757" s="6">
        <v>322</v>
      </c>
      <c r="B757" s="1" t="s">
        <v>262</v>
      </c>
      <c r="C757" s="2" t="s">
        <v>283</v>
      </c>
      <c r="D757" s="10">
        <v>2005</v>
      </c>
      <c r="E757" s="7" t="s">
        <v>820</v>
      </c>
      <c r="F757" s="8">
        <v>28750</v>
      </c>
      <c r="G757" s="9"/>
      <c r="H757" s="4"/>
    </row>
    <row r="758" spans="1:8" ht="30" x14ac:dyDescent="0.25">
      <c r="A758" s="6">
        <v>323</v>
      </c>
      <c r="B758" s="85" t="s">
        <v>262</v>
      </c>
      <c r="C758" s="88" t="s">
        <v>284</v>
      </c>
      <c r="D758" s="10">
        <v>2016</v>
      </c>
      <c r="E758" s="7" t="s">
        <v>579</v>
      </c>
      <c r="F758" s="8">
        <v>2380000</v>
      </c>
      <c r="G758" s="9">
        <v>1.8</v>
      </c>
      <c r="H758" s="4" t="s">
        <v>675</v>
      </c>
    </row>
    <row r="759" spans="1:8" ht="32.25" customHeight="1" x14ac:dyDescent="0.25">
      <c r="B759" s="87"/>
      <c r="C759" s="90"/>
      <c r="D759" s="10">
        <v>2006</v>
      </c>
      <c r="E759" s="7" t="s">
        <v>820</v>
      </c>
      <c r="F759" s="8">
        <v>62000</v>
      </c>
      <c r="G759" s="9"/>
      <c r="H759" s="4"/>
    </row>
    <row r="760" spans="1:8" ht="30" x14ac:dyDescent="0.25">
      <c r="A760" s="6">
        <v>324</v>
      </c>
      <c r="B760" s="85" t="s">
        <v>262</v>
      </c>
      <c r="C760" s="88" t="s">
        <v>285</v>
      </c>
      <c r="D760" s="10">
        <v>2015</v>
      </c>
      <c r="E760" s="7" t="s">
        <v>632</v>
      </c>
      <c r="F760" s="8">
        <v>1610</v>
      </c>
      <c r="G760" s="9"/>
      <c r="H760" s="4"/>
    </row>
    <row r="761" spans="1:8" ht="33.75" customHeight="1" x14ac:dyDescent="0.25">
      <c r="B761" s="86"/>
      <c r="C761" s="89"/>
      <c r="D761" s="10">
        <v>2013</v>
      </c>
      <c r="E761" s="7" t="s">
        <v>632</v>
      </c>
      <c r="F761" s="8">
        <v>21830</v>
      </c>
      <c r="G761" s="9"/>
      <c r="H761" s="4"/>
    </row>
    <row r="762" spans="1:8" ht="57.75" customHeight="1" x14ac:dyDescent="0.25">
      <c r="B762" s="86"/>
      <c r="C762" s="89"/>
      <c r="D762" s="10">
        <v>2011</v>
      </c>
      <c r="E762" s="7" t="s">
        <v>579</v>
      </c>
      <c r="F762" s="8"/>
      <c r="G762" s="9"/>
      <c r="H762" s="4" t="s">
        <v>756</v>
      </c>
    </row>
    <row r="763" spans="1:8" ht="28.5" customHeight="1" x14ac:dyDescent="0.25">
      <c r="B763" s="86"/>
      <c r="C763" s="89"/>
      <c r="D763" s="10">
        <v>2009</v>
      </c>
      <c r="E763" s="7" t="s">
        <v>632</v>
      </c>
      <c r="F763" s="8">
        <v>38210</v>
      </c>
      <c r="G763" s="9"/>
      <c r="H763" s="4"/>
    </row>
    <row r="764" spans="1:8" ht="30.75" customHeight="1" x14ac:dyDescent="0.25">
      <c r="B764" s="86"/>
      <c r="C764" s="89"/>
      <c r="D764" s="10">
        <v>2008</v>
      </c>
      <c r="E764" s="7" t="s">
        <v>632</v>
      </c>
      <c r="F764" s="8">
        <v>20650</v>
      </c>
      <c r="G764" s="9"/>
      <c r="H764" s="4"/>
    </row>
    <row r="765" spans="1:8" ht="30.75" customHeight="1" x14ac:dyDescent="0.25">
      <c r="B765" s="87"/>
      <c r="C765" s="90"/>
      <c r="D765" s="10">
        <v>2007</v>
      </c>
      <c r="E765" s="7" t="s">
        <v>820</v>
      </c>
      <c r="F765" s="8">
        <v>118661</v>
      </c>
      <c r="G765" s="9"/>
      <c r="H765" s="4"/>
    </row>
    <row r="766" spans="1:8" ht="45" x14ac:dyDescent="0.25">
      <c r="A766" s="6">
        <v>325</v>
      </c>
      <c r="B766" s="85" t="s">
        <v>262</v>
      </c>
      <c r="C766" s="88" t="s">
        <v>286</v>
      </c>
      <c r="D766" s="10">
        <v>2017</v>
      </c>
      <c r="E766" s="7" t="s">
        <v>579</v>
      </c>
      <c r="F766" s="8">
        <v>3246197.88</v>
      </c>
      <c r="G766" s="9"/>
      <c r="H766" s="4" t="s">
        <v>664</v>
      </c>
    </row>
    <row r="767" spans="1:8" ht="24" customHeight="1" x14ac:dyDescent="0.25">
      <c r="B767" s="87"/>
      <c r="C767" s="90"/>
      <c r="D767" s="10">
        <v>2005</v>
      </c>
      <c r="E767" s="7" t="s">
        <v>820</v>
      </c>
      <c r="F767" s="8">
        <v>32000</v>
      </c>
      <c r="G767" s="9"/>
      <c r="H767" s="4"/>
    </row>
    <row r="768" spans="1:8" ht="30" x14ac:dyDescent="0.25">
      <c r="A768" s="6">
        <v>326</v>
      </c>
      <c r="B768" s="85" t="s">
        <v>262</v>
      </c>
      <c r="C768" s="88" t="s">
        <v>287</v>
      </c>
      <c r="D768" s="10">
        <v>2015</v>
      </c>
      <c r="E768" s="7" t="s">
        <v>632</v>
      </c>
      <c r="F768" s="8">
        <v>2500</v>
      </c>
      <c r="G768" s="9"/>
      <c r="H768" s="4"/>
    </row>
    <row r="769" spans="1:8" ht="24.75" customHeight="1" x14ac:dyDescent="0.25">
      <c r="B769" s="86"/>
      <c r="C769" s="89"/>
      <c r="D769" s="10">
        <v>2014</v>
      </c>
      <c r="E769" s="7" t="s">
        <v>579</v>
      </c>
      <c r="F769" s="8">
        <v>580457.12</v>
      </c>
      <c r="G769" s="9"/>
      <c r="H769" s="4" t="s">
        <v>712</v>
      </c>
    </row>
    <row r="770" spans="1:8" ht="30.75" customHeight="1" x14ac:dyDescent="0.25">
      <c r="B770" s="87"/>
      <c r="C770" s="90"/>
      <c r="D770" s="10">
        <v>2009</v>
      </c>
      <c r="E770" s="7" t="s">
        <v>632</v>
      </c>
      <c r="F770" s="8">
        <v>77742</v>
      </c>
      <c r="G770" s="9"/>
      <c r="H770" s="4"/>
    </row>
    <row r="771" spans="1:8" ht="30" x14ac:dyDescent="0.25">
      <c r="A771" s="6">
        <v>327</v>
      </c>
      <c r="B771" s="85" t="s">
        <v>262</v>
      </c>
      <c r="C771" s="88" t="s">
        <v>288</v>
      </c>
      <c r="D771" s="12">
        <v>2019</v>
      </c>
      <c r="E771" s="11" t="s">
        <v>579</v>
      </c>
      <c r="F771" s="13">
        <v>1770000</v>
      </c>
      <c r="G771" s="14">
        <v>3.7</v>
      </c>
      <c r="H771" s="4" t="s">
        <v>626</v>
      </c>
    </row>
    <row r="772" spans="1:8" ht="30" x14ac:dyDescent="0.25">
      <c r="B772" s="86"/>
      <c r="C772" s="89"/>
      <c r="D772" s="12">
        <v>2015</v>
      </c>
      <c r="E772" s="7" t="s">
        <v>632</v>
      </c>
      <c r="F772" s="13">
        <v>1046.7</v>
      </c>
      <c r="G772" s="14"/>
      <c r="H772" s="4" t="s">
        <v>685</v>
      </c>
    </row>
    <row r="773" spans="1:8" ht="30" x14ac:dyDescent="0.25">
      <c r="B773" s="86"/>
      <c r="C773" s="89"/>
      <c r="D773" s="12">
        <v>2014</v>
      </c>
      <c r="E773" s="7" t="s">
        <v>632</v>
      </c>
      <c r="F773" s="13">
        <v>139630</v>
      </c>
      <c r="G773" s="14"/>
      <c r="H773" s="4"/>
    </row>
    <row r="774" spans="1:8" ht="31.5" customHeight="1" x14ac:dyDescent="0.25">
      <c r="B774" s="87"/>
      <c r="C774" s="90"/>
      <c r="D774" s="12">
        <v>2009</v>
      </c>
      <c r="E774" s="7" t="s">
        <v>632</v>
      </c>
      <c r="F774" s="13">
        <v>49542</v>
      </c>
      <c r="G774" s="14"/>
      <c r="H774" s="4"/>
    </row>
    <row r="775" spans="1:8" ht="30" x14ac:dyDescent="0.25">
      <c r="A775" s="6">
        <v>328</v>
      </c>
      <c r="B775" s="1" t="s">
        <v>262</v>
      </c>
      <c r="C775" s="2" t="s">
        <v>289</v>
      </c>
      <c r="D775" s="10">
        <v>2011</v>
      </c>
      <c r="E775" s="7" t="s">
        <v>632</v>
      </c>
      <c r="F775" s="8">
        <v>26000</v>
      </c>
      <c r="G775" s="9"/>
      <c r="H775" s="4" t="s">
        <v>801</v>
      </c>
    </row>
    <row r="776" spans="1:8" ht="30" x14ac:dyDescent="0.25">
      <c r="A776" s="6">
        <v>329</v>
      </c>
      <c r="B776" s="85" t="s">
        <v>262</v>
      </c>
      <c r="C776" s="88" t="s">
        <v>290</v>
      </c>
      <c r="D776" s="10">
        <v>2016</v>
      </c>
      <c r="E776" s="7" t="s">
        <v>579</v>
      </c>
      <c r="F776" s="8">
        <v>2380000</v>
      </c>
      <c r="G776" s="9">
        <v>9.9</v>
      </c>
      <c r="H776" s="4" t="s">
        <v>675</v>
      </c>
    </row>
    <row r="777" spans="1:8" ht="30" x14ac:dyDescent="0.25">
      <c r="B777" s="86"/>
      <c r="C777" s="89"/>
      <c r="D777" s="10">
        <v>2015</v>
      </c>
      <c r="E777" s="7" t="s">
        <v>632</v>
      </c>
      <c r="F777" s="8">
        <v>2600</v>
      </c>
      <c r="G777" s="9"/>
      <c r="H777" s="4"/>
    </row>
    <row r="778" spans="1:8" ht="30.75" customHeight="1" x14ac:dyDescent="0.25">
      <c r="B778" s="87"/>
      <c r="C778" s="90"/>
      <c r="D778" s="10">
        <v>2009</v>
      </c>
      <c r="E778" s="7" t="s">
        <v>632</v>
      </c>
      <c r="F778" s="8">
        <v>18645</v>
      </c>
      <c r="G778" s="9"/>
      <c r="H778" s="4"/>
    </row>
    <row r="779" spans="1:8" ht="30" x14ac:dyDescent="0.25">
      <c r="A779" s="6">
        <v>330</v>
      </c>
      <c r="B779" s="85" t="s">
        <v>262</v>
      </c>
      <c r="C779" s="88" t="s">
        <v>291</v>
      </c>
      <c r="D779" s="10">
        <v>2013</v>
      </c>
      <c r="E779" s="7" t="s">
        <v>632</v>
      </c>
      <c r="F779" s="8">
        <v>21830</v>
      </c>
      <c r="G779" s="9"/>
      <c r="H779" s="4"/>
    </row>
    <row r="780" spans="1:8" ht="30" x14ac:dyDescent="0.25">
      <c r="B780" s="87"/>
      <c r="C780" s="90"/>
      <c r="D780" s="10">
        <v>2008</v>
      </c>
      <c r="E780" s="7" t="s">
        <v>632</v>
      </c>
      <c r="F780" s="8">
        <v>75000</v>
      </c>
      <c r="G780" s="9"/>
      <c r="H780" s="4"/>
    </row>
    <row r="781" spans="1:8" ht="21.75" customHeight="1" x14ac:dyDescent="0.25">
      <c r="A781" s="6">
        <v>331</v>
      </c>
      <c r="B781" s="1" t="s">
        <v>262</v>
      </c>
      <c r="C781" s="2" t="s">
        <v>292</v>
      </c>
      <c r="D781" s="10">
        <v>2009</v>
      </c>
      <c r="E781" s="7" t="s">
        <v>821</v>
      </c>
      <c r="F781" s="8">
        <v>52500</v>
      </c>
      <c r="G781" s="9"/>
      <c r="H781" s="4"/>
    </row>
    <row r="782" spans="1:8" ht="30" x14ac:dyDescent="0.25">
      <c r="A782" s="6">
        <v>332</v>
      </c>
      <c r="B782" s="85" t="s">
        <v>262</v>
      </c>
      <c r="C782" s="88" t="s">
        <v>293</v>
      </c>
      <c r="D782" s="10">
        <v>2014</v>
      </c>
      <c r="E782" s="7" t="s">
        <v>632</v>
      </c>
      <c r="F782" s="8">
        <v>123072</v>
      </c>
      <c r="G782" s="9"/>
      <c r="H782" s="4"/>
    </row>
    <row r="783" spans="1:8" ht="30" x14ac:dyDescent="0.25">
      <c r="B783" s="87"/>
      <c r="C783" s="90"/>
      <c r="D783" s="10">
        <v>2013</v>
      </c>
      <c r="E783" s="7" t="s">
        <v>579</v>
      </c>
      <c r="F783" s="8">
        <v>1964819.69</v>
      </c>
      <c r="G783" s="9">
        <v>12</v>
      </c>
      <c r="H783" s="4" t="s">
        <v>739</v>
      </c>
    </row>
    <row r="784" spans="1:8" ht="30" x14ac:dyDescent="0.25">
      <c r="A784" s="6">
        <v>333</v>
      </c>
      <c r="B784" s="85" t="s">
        <v>262</v>
      </c>
      <c r="C784" s="88" t="s">
        <v>294</v>
      </c>
      <c r="D784" s="10">
        <v>2018</v>
      </c>
      <c r="E784" s="7" t="s">
        <v>579</v>
      </c>
      <c r="F784" s="8">
        <v>7895229.6600000001</v>
      </c>
      <c r="G784" s="9">
        <v>1.4</v>
      </c>
      <c r="H784" s="4" t="s">
        <v>653</v>
      </c>
    </row>
    <row r="785" spans="1:8" ht="30" x14ac:dyDescent="0.25">
      <c r="B785" s="86"/>
      <c r="C785" s="89"/>
      <c r="D785" s="10">
        <v>2009</v>
      </c>
      <c r="E785" s="7" t="s">
        <v>632</v>
      </c>
      <c r="F785" s="8">
        <v>25000</v>
      </c>
      <c r="G785" s="9"/>
      <c r="H785" s="4"/>
    </row>
    <row r="786" spans="1:8" x14ac:dyDescent="0.25">
      <c r="B786" s="87"/>
      <c r="C786" s="90"/>
      <c r="D786" s="10"/>
      <c r="E786" s="7"/>
      <c r="F786" s="8"/>
      <c r="G786" s="9"/>
      <c r="H786" s="4"/>
    </row>
    <row r="787" spans="1:8" ht="30" x14ac:dyDescent="0.25">
      <c r="A787" s="6">
        <v>334</v>
      </c>
      <c r="B787" s="85" t="s">
        <v>262</v>
      </c>
      <c r="C787" s="88" t="s">
        <v>295</v>
      </c>
      <c r="D787" s="10">
        <v>2019</v>
      </c>
      <c r="E787" s="7" t="s">
        <v>591</v>
      </c>
      <c r="F787" s="8">
        <v>370520</v>
      </c>
      <c r="G787" s="9"/>
      <c r="H787" s="4"/>
    </row>
    <row r="788" spans="1:8" ht="30" x14ac:dyDescent="0.25">
      <c r="B788" s="86"/>
      <c r="C788" s="89"/>
      <c r="D788" s="10">
        <v>2015</v>
      </c>
      <c r="E788" s="7" t="s">
        <v>632</v>
      </c>
      <c r="F788" s="8">
        <v>8598.1</v>
      </c>
      <c r="G788" s="9"/>
      <c r="H788" s="4" t="s">
        <v>802</v>
      </c>
    </row>
    <row r="789" spans="1:8" ht="66" customHeight="1" x14ac:dyDescent="0.25">
      <c r="B789" s="86"/>
      <c r="C789" s="89"/>
      <c r="D789" s="10">
        <v>2011</v>
      </c>
      <c r="E789" s="7" t="s">
        <v>579</v>
      </c>
      <c r="F789" s="8"/>
      <c r="G789" s="9">
        <v>23.1</v>
      </c>
      <c r="H789" s="4" t="s">
        <v>756</v>
      </c>
    </row>
    <row r="790" spans="1:8" ht="38.25" customHeight="1" x14ac:dyDescent="0.25">
      <c r="B790" s="86"/>
      <c r="C790" s="89"/>
      <c r="D790" s="10">
        <v>2010</v>
      </c>
      <c r="E790" s="7" t="s">
        <v>632</v>
      </c>
      <c r="F790" s="8">
        <v>62700</v>
      </c>
      <c r="G790" s="9"/>
      <c r="H790" s="4" t="s">
        <v>830</v>
      </c>
    </row>
    <row r="791" spans="1:8" ht="38.25" customHeight="1" x14ac:dyDescent="0.25">
      <c r="B791" s="87"/>
      <c r="C791" s="90"/>
      <c r="D791" s="10">
        <v>2010</v>
      </c>
      <c r="E791" s="7" t="s">
        <v>820</v>
      </c>
      <c r="F791" s="8">
        <v>31742</v>
      </c>
      <c r="G791" s="9"/>
      <c r="H791" s="4"/>
    </row>
    <row r="792" spans="1:8" ht="46.5" customHeight="1" x14ac:dyDescent="0.25">
      <c r="A792" s="6">
        <v>335</v>
      </c>
      <c r="B792" s="85" t="s">
        <v>262</v>
      </c>
      <c r="C792" s="88" t="s">
        <v>296</v>
      </c>
      <c r="D792" s="10">
        <v>2018</v>
      </c>
      <c r="E792" s="7" t="s">
        <v>579</v>
      </c>
      <c r="F792" s="8">
        <v>7895229.6600000001</v>
      </c>
      <c r="G792" s="9">
        <v>6.1</v>
      </c>
      <c r="H792" s="4" t="s">
        <v>653</v>
      </c>
    </row>
    <row r="793" spans="1:8" ht="30" x14ac:dyDescent="0.25">
      <c r="B793" s="86"/>
      <c r="C793" s="89"/>
      <c r="D793" s="10">
        <v>2015</v>
      </c>
      <c r="E793" s="7" t="s">
        <v>579</v>
      </c>
      <c r="F793" s="8">
        <v>764493.95</v>
      </c>
      <c r="G793" s="9">
        <v>4.72</v>
      </c>
      <c r="H793" s="4" t="s">
        <v>697</v>
      </c>
    </row>
    <row r="794" spans="1:8" ht="30" x14ac:dyDescent="0.25">
      <c r="B794" s="86"/>
      <c r="C794" s="89"/>
      <c r="D794" s="10">
        <v>2014</v>
      </c>
      <c r="E794" s="7" t="s">
        <v>632</v>
      </c>
      <c r="F794" s="8">
        <v>88000</v>
      </c>
      <c r="G794" s="9"/>
      <c r="H794" s="4"/>
    </row>
    <row r="795" spans="1:8" ht="31.5" customHeight="1" x14ac:dyDescent="0.25">
      <c r="B795" s="87"/>
      <c r="C795" s="90"/>
      <c r="D795" s="10">
        <v>2009</v>
      </c>
      <c r="E795" s="7" t="s">
        <v>632</v>
      </c>
      <c r="F795" s="8">
        <v>20000</v>
      </c>
      <c r="G795" s="9"/>
      <c r="H795" s="4"/>
    </row>
    <row r="796" spans="1:8" ht="30" x14ac:dyDescent="0.25">
      <c r="A796" s="6">
        <v>336</v>
      </c>
      <c r="B796" s="85" t="s">
        <v>262</v>
      </c>
      <c r="C796" s="88" t="s">
        <v>297</v>
      </c>
      <c r="D796" s="10">
        <v>2013</v>
      </c>
      <c r="E796" s="7" t="s">
        <v>579</v>
      </c>
      <c r="F796" s="8">
        <v>1964819.69</v>
      </c>
      <c r="G796" s="9"/>
      <c r="H796" s="4" t="s">
        <v>739</v>
      </c>
    </row>
    <row r="797" spans="1:8" ht="30" x14ac:dyDescent="0.25">
      <c r="B797" s="87"/>
      <c r="C797" s="90"/>
      <c r="D797" s="10">
        <v>2011</v>
      </c>
      <c r="E797" s="7" t="s">
        <v>632</v>
      </c>
      <c r="F797" s="8">
        <v>38000</v>
      </c>
      <c r="G797" s="9"/>
      <c r="H797" s="4"/>
    </row>
    <row r="798" spans="1:8" ht="30" x14ac:dyDescent="0.25">
      <c r="A798" s="6">
        <v>337</v>
      </c>
      <c r="B798" s="85" t="s">
        <v>262</v>
      </c>
      <c r="C798" s="88" t="s">
        <v>298</v>
      </c>
      <c r="D798" s="10">
        <v>2018</v>
      </c>
      <c r="E798" s="7" t="s">
        <v>579</v>
      </c>
      <c r="F798" s="8">
        <v>7895229.6600000001</v>
      </c>
      <c r="G798" s="9">
        <v>2.65</v>
      </c>
      <c r="H798" s="4" t="s">
        <v>653</v>
      </c>
    </row>
    <row r="799" spans="1:8" ht="30" x14ac:dyDescent="0.25">
      <c r="B799" s="86"/>
      <c r="C799" s="89"/>
      <c r="D799" s="10">
        <v>2015</v>
      </c>
      <c r="E799" s="7" t="s">
        <v>632</v>
      </c>
      <c r="F799" s="8">
        <v>2362.5</v>
      </c>
      <c r="G799" s="9"/>
      <c r="H799" s="4" t="s">
        <v>803</v>
      </c>
    </row>
    <row r="800" spans="1:8" ht="30" x14ac:dyDescent="0.25">
      <c r="B800" s="86"/>
      <c r="C800" s="89"/>
      <c r="D800" s="10">
        <v>2011</v>
      </c>
      <c r="E800" s="7" t="s">
        <v>632</v>
      </c>
      <c r="F800" s="8">
        <v>35500</v>
      </c>
      <c r="G800" s="9"/>
      <c r="H800" s="4"/>
    </row>
    <row r="801" spans="1:8" ht="30" x14ac:dyDescent="0.25">
      <c r="B801" s="87"/>
      <c r="C801" s="90"/>
      <c r="D801" s="10">
        <v>2008</v>
      </c>
      <c r="E801" s="7" t="s">
        <v>632</v>
      </c>
      <c r="F801" s="8">
        <v>60000</v>
      </c>
      <c r="G801" s="9"/>
      <c r="H801" s="4"/>
    </row>
    <row r="802" spans="1:8" ht="30" x14ac:dyDescent="0.25">
      <c r="A802" s="6">
        <v>338</v>
      </c>
      <c r="B802" s="85" t="s">
        <v>262</v>
      </c>
      <c r="C802" s="88" t="s">
        <v>299</v>
      </c>
      <c r="D802" s="10">
        <v>2019</v>
      </c>
      <c r="E802" s="7" t="s">
        <v>591</v>
      </c>
      <c r="F802" s="8">
        <v>227740</v>
      </c>
      <c r="G802" s="9"/>
      <c r="H802" s="4" t="s">
        <v>605</v>
      </c>
    </row>
    <row r="803" spans="1:8" ht="45" customHeight="1" x14ac:dyDescent="0.25">
      <c r="A803" s="6">
        <v>339</v>
      </c>
      <c r="B803" s="86"/>
      <c r="C803" s="89"/>
      <c r="D803" s="10">
        <v>2018</v>
      </c>
      <c r="E803" s="7" t="s">
        <v>579</v>
      </c>
      <c r="F803" s="8">
        <v>7895229.6600000001</v>
      </c>
      <c r="G803" s="9">
        <v>7.05</v>
      </c>
      <c r="H803" s="4" t="s">
        <v>653</v>
      </c>
    </row>
    <row r="804" spans="1:8" ht="45" customHeight="1" x14ac:dyDescent="0.25">
      <c r="B804" s="86"/>
      <c r="C804" s="89"/>
      <c r="D804" s="10">
        <v>2012</v>
      </c>
      <c r="E804" s="7" t="s">
        <v>632</v>
      </c>
      <c r="F804" s="8">
        <v>65800</v>
      </c>
      <c r="G804" s="9"/>
      <c r="H804" s="4"/>
    </row>
    <row r="805" spans="1:8" ht="30.75" customHeight="1" x14ac:dyDescent="0.25">
      <c r="B805" s="87"/>
      <c r="C805" s="90"/>
      <c r="D805" s="10">
        <v>2007</v>
      </c>
      <c r="E805" s="7" t="s">
        <v>820</v>
      </c>
      <c r="F805" s="8">
        <v>130000</v>
      </c>
      <c r="G805" s="9"/>
      <c r="H805" s="4"/>
    </row>
    <row r="806" spans="1:8" ht="30" x14ac:dyDescent="0.25">
      <c r="A806" s="6">
        <v>340</v>
      </c>
      <c r="B806" s="85" t="s">
        <v>262</v>
      </c>
      <c r="C806" s="88" t="s">
        <v>300</v>
      </c>
      <c r="D806" s="10">
        <v>2015</v>
      </c>
      <c r="E806" s="7" t="s">
        <v>632</v>
      </c>
      <c r="F806" s="8">
        <v>2362.5</v>
      </c>
      <c r="G806" s="9"/>
      <c r="H806" s="4" t="s">
        <v>803</v>
      </c>
    </row>
    <row r="807" spans="1:8" ht="60" x14ac:dyDescent="0.25">
      <c r="B807" s="86"/>
      <c r="C807" s="89"/>
      <c r="D807" s="10">
        <v>2011</v>
      </c>
      <c r="E807" s="7" t="s">
        <v>579</v>
      </c>
      <c r="F807" s="8"/>
      <c r="G807" s="9">
        <v>0.8</v>
      </c>
      <c r="H807" s="4" t="s">
        <v>756</v>
      </c>
    </row>
    <row r="808" spans="1:8" ht="27.75" customHeight="1" x14ac:dyDescent="0.25">
      <c r="B808" s="87"/>
      <c r="C808" s="90"/>
      <c r="D808" s="10">
        <v>2009</v>
      </c>
      <c r="E808" s="7" t="s">
        <v>632</v>
      </c>
      <c r="F808" s="8">
        <v>8094</v>
      </c>
      <c r="G808" s="9"/>
      <c r="H808" s="4"/>
    </row>
    <row r="809" spans="1:8" ht="45" x14ac:dyDescent="0.25">
      <c r="A809" s="6">
        <v>341</v>
      </c>
      <c r="B809" s="85" t="s">
        <v>262</v>
      </c>
      <c r="C809" s="88" t="s">
        <v>301</v>
      </c>
      <c r="D809" s="10">
        <v>2017</v>
      </c>
      <c r="E809" s="7" t="s">
        <v>579</v>
      </c>
      <c r="F809" s="8">
        <v>3246197.88</v>
      </c>
      <c r="G809" s="9"/>
      <c r="H809" s="4" t="s">
        <v>664</v>
      </c>
    </row>
    <row r="810" spans="1:8" ht="30" x14ac:dyDescent="0.25">
      <c r="B810" s="87"/>
      <c r="C810" s="90"/>
      <c r="D810" s="10">
        <v>2013</v>
      </c>
      <c r="E810" s="7" t="s">
        <v>632</v>
      </c>
      <c r="F810" s="8">
        <v>59000</v>
      </c>
      <c r="G810" s="9"/>
      <c r="H810" s="4"/>
    </row>
    <row r="811" spans="1:8" ht="45" x14ac:dyDescent="0.25">
      <c r="A811" s="6">
        <v>342</v>
      </c>
      <c r="B811" s="85" t="s">
        <v>262</v>
      </c>
      <c r="C811" s="88" t="s">
        <v>302</v>
      </c>
      <c r="D811" s="10">
        <v>2017</v>
      </c>
      <c r="E811" s="7" t="s">
        <v>579</v>
      </c>
      <c r="F811" s="8">
        <v>3246197.88</v>
      </c>
      <c r="G811" s="9"/>
      <c r="H811" s="4" t="s">
        <v>664</v>
      </c>
    </row>
    <row r="812" spans="1:8" ht="30" x14ac:dyDescent="0.25">
      <c r="B812" s="86"/>
      <c r="C812" s="89"/>
      <c r="D812" s="10">
        <v>2010</v>
      </c>
      <c r="E812" s="7" t="s">
        <v>632</v>
      </c>
      <c r="F812" s="8">
        <v>120179</v>
      </c>
      <c r="G812" s="9"/>
      <c r="H812" s="4" t="s">
        <v>829</v>
      </c>
    </row>
    <row r="813" spans="1:8" ht="26.25" customHeight="1" x14ac:dyDescent="0.25">
      <c r="B813" s="87"/>
      <c r="C813" s="90"/>
      <c r="D813" s="10">
        <v>2009</v>
      </c>
      <c r="E813" s="7" t="s">
        <v>632</v>
      </c>
      <c r="F813" s="8">
        <v>48000</v>
      </c>
      <c r="G813" s="9"/>
      <c r="H813" s="4"/>
    </row>
    <row r="814" spans="1:8" ht="30" x14ac:dyDescent="0.25">
      <c r="A814" s="6">
        <v>343</v>
      </c>
      <c r="B814" s="85" t="s">
        <v>262</v>
      </c>
      <c r="C814" s="88" t="s">
        <v>303</v>
      </c>
      <c r="D814" s="10">
        <v>2020</v>
      </c>
      <c r="E814" s="7" t="s">
        <v>591</v>
      </c>
      <c r="F814" s="8">
        <v>52000</v>
      </c>
      <c r="G814" s="9"/>
      <c r="H814" s="4"/>
    </row>
    <row r="815" spans="1:8" ht="45" x14ac:dyDescent="0.25">
      <c r="A815" s="6">
        <v>344</v>
      </c>
      <c r="B815" s="86"/>
      <c r="C815" s="89"/>
      <c r="D815" s="10">
        <v>2017</v>
      </c>
      <c r="E815" s="7" t="s">
        <v>579</v>
      </c>
      <c r="F815" s="8">
        <v>3246197.88</v>
      </c>
      <c r="G815" s="9"/>
      <c r="H815" s="4" t="s">
        <v>664</v>
      </c>
    </row>
    <row r="816" spans="1:8" ht="21" customHeight="1" x14ac:dyDescent="0.25">
      <c r="B816" s="87"/>
      <c r="C816" s="90"/>
      <c r="D816" s="10">
        <v>2006</v>
      </c>
      <c r="E816" s="7" t="s">
        <v>820</v>
      </c>
      <c r="F816" s="8">
        <v>59600</v>
      </c>
      <c r="G816" s="9"/>
      <c r="H816" s="4"/>
    </row>
    <row r="817" spans="1:8" ht="30" x14ac:dyDescent="0.25">
      <c r="A817" s="6">
        <v>345</v>
      </c>
      <c r="B817" s="85" t="s">
        <v>262</v>
      </c>
      <c r="C817" s="88" t="s">
        <v>304</v>
      </c>
      <c r="D817" s="10">
        <v>2020</v>
      </c>
      <c r="E817" s="7" t="s">
        <v>591</v>
      </c>
      <c r="F817" s="8">
        <v>300000</v>
      </c>
      <c r="G817" s="9"/>
      <c r="H817" s="4"/>
    </row>
    <row r="818" spans="1:8" ht="30" x14ac:dyDescent="0.25">
      <c r="B818" s="86"/>
      <c r="C818" s="89"/>
      <c r="D818" s="10">
        <v>2013</v>
      </c>
      <c r="E818" s="7" t="s">
        <v>579</v>
      </c>
      <c r="F818" s="8">
        <v>1964819.69</v>
      </c>
      <c r="G818" s="9"/>
      <c r="H818" s="4" t="s">
        <v>739</v>
      </c>
    </row>
    <row r="819" spans="1:8" ht="27" customHeight="1" x14ac:dyDescent="0.25">
      <c r="B819" s="86"/>
      <c r="C819" s="89"/>
      <c r="D819" s="10">
        <v>2009</v>
      </c>
      <c r="E819" s="7" t="s">
        <v>632</v>
      </c>
      <c r="F819" s="8">
        <v>18500</v>
      </c>
      <c r="G819" s="9"/>
      <c r="H819" s="4"/>
    </row>
    <row r="820" spans="1:8" ht="27" customHeight="1" x14ac:dyDescent="0.25">
      <c r="B820" s="86"/>
      <c r="C820" s="89"/>
      <c r="D820" s="10">
        <v>2008</v>
      </c>
      <c r="E820" s="7" t="s">
        <v>632</v>
      </c>
      <c r="F820" s="8">
        <v>60000</v>
      </c>
      <c r="G820" s="9"/>
      <c r="H820" s="4"/>
    </row>
    <row r="821" spans="1:8" ht="27" customHeight="1" x14ac:dyDescent="0.25">
      <c r="B821" s="87"/>
      <c r="C821" s="90"/>
      <c r="D821" s="10">
        <v>2007</v>
      </c>
      <c r="E821" s="7" t="s">
        <v>820</v>
      </c>
      <c r="F821" s="8">
        <v>140000</v>
      </c>
      <c r="G821" s="9"/>
      <c r="H821" s="4"/>
    </row>
    <row r="822" spans="1:8" ht="30" x14ac:dyDescent="0.25">
      <c r="A822" s="6">
        <v>346</v>
      </c>
      <c r="B822" s="85" t="s">
        <v>262</v>
      </c>
      <c r="C822" s="88" t="s">
        <v>305</v>
      </c>
      <c r="D822" s="10">
        <v>2019</v>
      </c>
      <c r="E822" s="7" t="s">
        <v>591</v>
      </c>
      <c r="F822" s="8">
        <v>397896</v>
      </c>
      <c r="G822" s="9"/>
      <c r="H822" s="4"/>
    </row>
    <row r="823" spans="1:8" ht="33" customHeight="1" x14ac:dyDescent="0.25">
      <c r="B823" s="86"/>
      <c r="C823" s="89"/>
      <c r="D823" s="10">
        <v>2013</v>
      </c>
      <c r="E823" s="7" t="s">
        <v>632</v>
      </c>
      <c r="F823" s="8">
        <v>76700</v>
      </c>
      <c r="G823" s="9"/>
      <c r="H823" s="4"/>
    </row>
    <row r="824" spans="1:8" ht="63.75" customHeight="1" x14ac:dyDescent="0.25">
      <c r="B824" s="86"/>
      <c r="C824" s="89"/>
      <c r="D824" s="10">
        <v>2011</v>
      </c>
      <c r="E824" s="7" t="s">
        <v>579</v>
      </c>
      <c r="F824" s="8"/>
      <c r="G824" s="9"/>
      <c r="H824" s="4" t="s">
        <v>756</v>
      </c>
    </row>
    <row r="825" spans="1:8" ht="35.25" customHeight="1" x14ac:dyDescent="0.25">
      <c r="B825" s="86"/>
      <c r="C825" s="89"/>
      <c r="D825" s="10">
        <v>2012</v>
      </c>
      <c r="E825" s="7" t="s">
        <v>632</v>
      </c>
      <c r="F825" s="8">
        <v>160000</v>
      </c>
      <c r="G825" s="9"/>
      <c r="H825" s="4"/>
    </row>
    <row r="826" spans="1:8" ht="32.25" customHeight="1" x14ac:dyDescent="0.25">
      <c r="B826" s="86"/>
      <c r="C826" s="89"/>
      <c r="D826" s="10">
        <v>2009</v>
      </c>
      <c r="E826" s="7" t="s">
        <v>632</v>
      </c>
      <c r="F826" s="8">
        <v>35500</v>
      </c>
      <c r="G826" s="9"/>
      <c r="H826" s="4"/>
    </row>
    <row r="827" spans="1:8" ht="32.25" customHeight="1" x14ac:dyDescent="0.25">
      <c r="B827" s="87"/>
      <c r="C827" s="90"/>
      <c r="D827" s="10">
        <v>2008</v>
      </c>
      <c r="E827" s="7" t="s">
        <v>632</v>
      </c>
      <c r="F827" s="8">
        <v>60000</v>
      </c>
      <c r="G827" s="9"/>
      <c r="H827" s="4"/>
    </row>
    <row r="828" spans="1:8" ht="31.5" customHeight="1" x14ac:dyDescent="0.25">
      <c r="A828" s="6">
        <v>347</v>
      </c>
      <c r="B828" s="85" t="s">
        <v>262</v>
      </c>
      <c r="C828" s="88" t="s">
        <v>306</v>
      </c>
      <c r="D828" s="10">
        <v>2018</v>
      </c>
      <c r="E828" s="7" t="s">
        <v>579</v>
      </c>
      <c r="F828" s="8">
        <v>7895229.6600000001</v>
      </c>
      <c r="G828" s="9">
        <v>5.8</v>
      </c>
      <c r="H828" s="4" t="s">
        <v>653</v>
      </c>
    </row>
    <row r="829" spans="1:8" ht="31.5" customHeight="1" x14ac:dyDescent="0.25">
      <c r="B829" s="86"/>
      <c r="C829" s="89"/>
      <c r="D829" s="12">
        <v>2015</v>
      </c>
      <c r="E829" s="7" t="s">
        <v>632</v>
      </c>
      <c r="F829" s="13">
        <v>1046.7</v>
      </c>
      <c r="G829" s="14"/>
      <c r="H829" s="4" t="s">
        <v>804</v>
      </c>
    </row>
    <row r="830" spans="1:8" ht="33.75" customHeight="1" x14ac:dyDescent="0.25">
      <c r="B830" s="86"/>
      <c r="C830" s="89"/>
      <c r="D830" s="12">
        <v>2014</v>
      </c>
      <c r="E830" s="7" t="s">
        <v>632</v>
      </c>
      <c r="F830" s="13">
        <v>14000</v>
      </c>
      <c r="G830" s="14"/>
      <c r="H830" s="4"/>
    </row>
    <row r="831" spans="1:8" ht="33.75" customHeight="1" x14ac:dyDescent="0.25">
      <c r="B831" s="87"/>
      <c r="C831" s="90"/>
      <c r="D831" s="12">
        <v>2007</v>
      </c>
      <c r="E831" s="7" t="s">
        <v>820</v>
      </c>
      <c r="F831" s="13">
        <v>111285</v>
      </c>
      <c r="G831" s="14"/>
      <c r="H831" s="4"/>
    </row>
    <row r="832" spans="1:8" ht="30" x14ac:dyDescent="0.25">
      <c r="A832" s="6">
        <v>348</v>
      </c>
      <c r="B832" s="85" t="s">
        <v>262</v>
      </c>
      <c r="C832" s="88" t="s">
        <v>307</v>
      </c>
      <c r="D832" s="10">
        <v>2019</v>
      </c>
      <c r="E832" s="7" t="s">
        <v>591</v>
      </c>
      <c r="F832" s="8">
        <v>227740</v>
      </c>
      <c r="G832" s="9"/>
      <c r="H832" s="4" t="s">
        <v>605</v>
      </c>
    </row>
    <row r="833" spans="1:8" ht="32.25" customHeight="1" x14ac:dyDescent="0.25">
      <c r="B833" s="86"/>
      <c r="C833" s="89"/>
      <c r="D833" s="10">
        <v>2015</v>
      </c>
      <c r="E833" s="7" t="s">
        <v>579</v>
      </c>
      <c r="F833" s="8">
        <v>2191000</v>
      </c>
      <c r="G833" s="9"/>
      <c r="H833" s="4" t="s">
        <v>698</v>
      </c>
    </row>
    <row r="834" spans="1:8" ht="32.25" customHeight="1" x14ac:dyDescent="0.25">
      <c r="B834" s="86"/>
      <c r="C834" s="89"/>
      <c r="D834" s="10">
        <v>2013</v>
      </c>
      <c r="E834" s="7" t="s">
        <v>632</v>
      </c>
      <c r="F834" s="8">
        <v>59000</v>
      </c>
      <c r="G834" s="9"/>
      <c r="H834" s="4"/>
    </row>
    <row r="835" spans="1:8" ht="32.25" customHeight="1" x14ac:dyDescent="0.25">
      <c r="B835" s="87"/>
      <c r="C835" s="90"/>
      <c r="D835" s="10">
        <v>2008</v>
      </c>
      <c r="E835" s="7" t="s">
        <v>632</v>
      </c>
      <c r="F835" s="8">
        <v>4000</v>
      </c>
      <c r="G835" s="9"/>
      <c r="H835" s="4"/>
    </row>
    <row r="836" spans="1:8" ht="30" x14ac:dyDescent="0.25">
      <c r="A836" s="6">
        <v>349</v>
      </c>
      <c r="B836" s="85" t="s">
        <v>262</v>
      </c>
      <c r="C836" s="88" t="s">
        <v>232</v>
      </c>
      <c r="D836" s="10">
        <v>2015</v>
      </c>
      <c r="E836" s="7" t="s">
        <v>632</v>
      </c>
      <c r="F836" s="8">
        <v>1885.6</v>
      </c>
      <c r="G836" s="9"/>
      <c r="H836" s="4"/>
    </row>
    <row r="837" spans="1:8" ht="31.5" customHeight="1" x14ac:dyDescent="0.25">
      <c r="B837" s="87"/>
      <c r="C837" s="90"/>
      <c r="D837" s="10">
        <v>2009</v>
      </c>
      <c r="E837" s="7" t="s">
        <v>632</v>
      </c>
      <c r="F837" s="8">
        <v>90742</v>
      </c>
      <c r="G837" s="9"/>
      <c r="H837" s="4"/>
    </row>
    <row r="838" spans="1:8" ht="22.5" customHeight="1" x14ac:dyDescent="0.25">
      <c r="A838" s="6">
        <v>350</v>
      </c>
      <c r="B838" s="85" t="s">
        <v>262</v>
      </c>
      <c r="C838" s="88" t="s">
        <v>308</v>
      </c>
      <c r="D838" s="10">
        <v>2006</v>
      </c>
      <c r="E838" s="7" t="s">
        <v>820</v>
      </c>
      <c r="F838" s="8">
        <v>80000</v>
      </c>
      <c r="G838" s="9"/>
      <c r="H838" s="4"/>
    </row>
    <row r="839" spans="1:8" ht="22.5" customHeight="1" x14ac:dyDescent="0.25">
      <c r="B839" s="87"/>
      <c r="C839" s="90"/>
      <c r="D839" s="10">
        <v>2006</v>
      </c>
      <c r="E839" s="7" t="s">
        <v>820</v>
      </c>
      <c r="F839" s="8">
        <v>131578</v>
      </c>
      <c r="G839" s="9"/>
      <c r="H839" s="4" t="s">
        <v>997</v>
      </c>
    </row>
    <row r="840" spans="1:8" ht="30" x14ac:dyDescent="0.25">
      <c r="A840" s="6">
        <v>351</v>
      </c>
      <c r="B840" s="85" t="s">
        <v>262</v>
      </c>
      <c r="C840" s="88" t="s">
        <v>309</v>
      </c>
      <c r="D840" s="10">
        <v>2015</v>
      </c>
      <c r="E840" s="7" t="s">
        <v>632</v>
      </c>
      <c r="F840" s="8">
        <v>780</v>
      </c>
      <c r="G840" s="9"/>
      <c r="H840" s="4"/>
    </row>
    <row r="841" spans="1:8" ht="31.5" customHeight="1" x14ac:dyDescent="0.25">
      <c r="B841" s="86"/>
      <c r="C841" s="89"/>
      <c r="D841" s="10">
        <v>2014</v>
      </c>
      <c r="E841" s="7" t="s">
        <v>579</v>
      </c>
      <c r="F841" s="8">
        <v>580457.12</v>
      </c>
      <c r="G841" s="9">
        <v>3.28</v>
      </c>
      <c r="H841" s="4" t="s">
        <v>712</v>
      </c>
    </row>
    <row r="842" spans="1:8" ht="31.5" customHeight="1" x14ac:dyDescent="0.25">
      <c r="B842" s="87"/>
      <c r="C842" s="90"/>
      <c r="D842" s="10">
        <v>2007</v>
      </c>
      <c r="E842" s="7" t="s">
        <v>820</v>
      </c>
      <c r="F842" s="8">
        <v>50000</v>
      </c>
      <c r="G842" s="9"/>
      <c r="H842" s="4"/>
    </row>
    <row r="843" spans="1:8" ht="30" x14ac:dyDescent="0.25">
      <c r="A843" s="6">
        <v>352</v>
      </c>
      <c r="B843" s="85" t="s">
        <v>262</v>
      </c>
      <c r="C843" s="88" t="s">
        <v>310</v>
      </c>
      <c r="D843" s="10">
        <v>2016</v>
      </c>
      <c r="E843" s="7" t="s">
        <v>579</v>
      </c>
      <c r="F843" s="8">
        <v>2380000</v>
      </c>
      <c r="G843" s="9"/>
      <c r="H843" s="4" t="s">
        <v>675</v>
      </c>
    </row>
    <row r="844" spans="1:8" ht="30" x14ac:dyDescent="0.25">
      <c r="B844" s="86"/>
      <c r="C844" s="89"/>
      <c r="D844" s="10">
        <v>215</v>
      </c>
      <c r="E844" s="7" t="s">
        <v>632</v>
      </c>
      <c r="F844" s="8">
        <v>1280</v>
      </c>
      <c r="G844" s="9"/>
      <c r="H844" s="4"/>
    </row>
    <row r="845" spans="1:8" ht="30" x14ac:dyDescent="0.25">
      <c r="B845" s="87"/>
      <c r="C845" s="90"/>
      <c r="D845" s="10">
        <v>2015</v>
      </c>
      <c r="E845" s="7" t="s">
        <v>632</v>
      </c>
      <c r="F845" s="8">
        <v>8598.1</v>
      </c>
      <c r="G845" s="9"/>
      <c r="H845" s="4" t="s">
        <v>802</v>
      </c>
    </row>
    <row r="846" spans="1:8" ht="45" x14ac:dyDescent="0.25">
      <c r="A846" s="6">
        <v>353</v>
      </c>
      <c r="B846" s="85" t="s">
        <v>262</v>
      </c>
      <c r="C846" s="88" t="s">
        <v>311</v>
      </c>
      <c r="D846" s="10">
        <v>2017</v>
      </c>
      <c r="E846" s="7" t="s">
        <v>579</v>
      </c>
      <c r="F846" s="8">
        <v>3246197.88</v>
      </c>
      <c r="G846" s="9"/>
      <c r="H846" s="4" t="s">
        <v>664</v>
      </c>
    </row>
    <row r="847" spans="1:8" ht="30" x14ac:dyDescent="0.25">
      <c r="B847" s="86"/>
      <c r="C847" s="89"/>
      <c r="D847" s="10">
        <v>2015</v>
      </c>
      <c r="E847" s="7" t="s">
        <v>632</v>
      </c>
      <c r="F847" s="8">
        <v>5990</v>
      </c>
      <c r="G847" s="9"/>
      <c r="H847" s="4" t="s">
        <v>800</v>
      </c>
    </row>
    <row r="848" spans="1:8" ht="30.75" customHeight="1" x14ac:dyDescent="0.25">
      <c r="B848" s="86"/>
      <c r="C848" s="89"/>
      <c r="D848" s="10">
        <v>2015</v>
      </c>
      <c r="E848" s="7" t="s">
        <v>579</v>
      </c>
      <c r="F848" s="8">
        <v>2191000</v>
      </c>
      <c r="G848" s="9">
        <v>1</v>
      </c>
      <c r="H848" s="4" t="s">
        <v>698</v>
      </c>
    </row>
    <row r="849" spans="1:8" ht="23.25" customHeight="1" x14ac:dyDescent="0.25">
      <c r="B849" s="87"/>
      <c r="C849" s="90"/>
      <c r="D849" s="10">
        <v>2006</v>
      </c>
      <c r="E849" s="7" t="s">
        <v>820</v>
      </c>
      <c r="F849" s="8">
        <v>100000</v>
      </c>
      <c r="G849" s="9"/>
      <c r="H849" s="4"/>
    </row>
    <row r="850" spans="1:8" ht="30" x14ac:dyDescent="0.25">
      <c r="A850" s="6">
        <v>354</v>
      </c>
      <c r="B850" s="85" t="s">
        <v>262</v>
      </c>
      <c r="C850" s="88" t="s">
        <v>312</v>
      </c>
      <c r="D850" s="10">
        <v>2018</v>
      </c>
      <c r="E850" s="7" t="s">
        <v>579</v>
      </c>
      <c r="F850" s="8">
        <v>7895229.6600000001</v>
      </c>
      <c r="G850" s="9">
        <v>1.75</v>
      </c>
      <c r="H850" s="4" t="s">
        <v>653</v>
      </c>
    </row>
    <row r="851" spans="1:8" ht="30" x14ac:dyDescent="0.25">
      <c r="B851" s="86"/>
      <c r="C851" s="89"/>
      <c r="D851" s="10">
        <v>2013</v>
      </c>
      <c r="E851" s="7" t="s">
        <v>632</v>
      </c>
      <c r="F851" s="8">
        <v>45430</v>
      </c>
      <c r="G851" s="9"/>
      <c r="H851" s="4"/>
    </row>
    <row r="852" spans="1:8" ht="24.75" customHeight="1" x14ac:dyDescent="0.25">
      <c r="B852" s="87"/>
      <c r="C852" s="90"/>
      <c r="D852" s="10">
        <v>2021</v>
      </c>
      <c r="E852" s="7" t="s">
        <v>820</v>
      </c>
      <c r="F852" s="8">
        <v>150000</v>
      </c>
      <c r="G852" s="9"/>
      <c r="H852" s="4"/>
    </row>
    <row r="853" spans="1:8" ht="28.5" customHeight="1" x14ac:dyDescent="0.25">
      <c r="A853" s="6">
        <v>355</v>
      </c>
      <c r="B853" s="1" t="s">
        <v>262</v>
      </c>
      <c r="C853" s="2" t="s">
        <v>313</v>
      </c>
      <c r="D853" s="10">
        <v>2006</v>
      </c>
      <c r="E853" s="7" t="s">
        <v>820</v>
      </c>
      <c r="F853" s="8">
        <v>100000</v>
      </c>
      <c r="G853" s="9"/>
      <c r="H853" s="4"/>
    </row>
    <row r="854" spans="1:8" ht="30" x14ac:dyDescent="0.25">
      <c r="A854" s="6">
        <v>356</v>
      </c>
      <c r="B854" s="85" t="s">
        <v>262</v>
      </c>
      <c r="C854" s="88" t="s">
        <v>314</v>
      </c>
      <c r="D854" s="10">
        <v>2015</v>
      </c>
      <c r="E854" s="7" t="s">
        <v>632</v>
      </c>
      <c r="F854" s="8">
        <v>700</v>
      </c>
      <c r="G854" s="9"/>
      <c r="H854" s="4" t="s">
        <v>799</v>
      </c>
    </row>
    <row r="855" spans="1:8" ht="28.5" customHeight="1" x14ac:dyDescent="0.25">
      <c r="B855" s="87"/>
      <c r="C855" s="90"/>
      <c r="D855" s="10">
        <v>2006</v>
      </c>
      <c r="E855" s="7" t="s">
        <v>820</v>
      </c>
      <c r="F855" s="8">
        <v>100000</v>
      </c>
      <c r="G855" s="9"/>
      <c r="H855" s="4"/>
    </row>
    <row r="856" spans="1:8" ht="30" x14ac:dyDescent="0.25">
      <c r="A856" s="6">
        <v>357</v>
      </c>
      <c r="B856" s="85" t="s">
        <v>262</v>
      </c>
      <c r="C856" s="88" t="s">
        <v>315</v>
      </c>
      <c r="D856" s="10">
        <v>2020</v>
      </c>
      <c r="E856" s="7" t="s">
        <v>591</v>
      </c>
      <c r="F856" s="8">
        <v>51625</v>
      </c>
      <c r="G856" s="9"/>
      <c r="H856" s="4"/>
    </row>
    <row r="857" spans="1:8" ht="30" x14ac:dyDescent="0.25">
      <c r="B857" s="86"/>
      <c r="C857" s="89"/>
      <c r="D857" s="10">
        <v>2015</v>
      </c>
      <c r="E857" s="7" t="s">
        <v>632</v>
      </c>
      <c r="F857" s="8">
        <v>5990</v>
      </c>
      <c r="G857" s="9"/>
      <c r="H857" s="4" t="s">
        <v>800</v>
      </c>
    </row>
    <row r="858" spans="1:8" ht="30" x14ac:dyDescent="0.25">
      <c r="B858" s="87"/>
      <c r="C858" s="90"/>
      <c r="D858" s="10">
        <v>2015</v>
      </c>
      <c r="E858" s="7" t="s">
        <v>632</v>
      </c>
      <c r="F858" s="8">
        <v>2362.5</v>
      </c>
      <c r="G858" s="9"/>
      <c r="H858" s="4" t="s">
        <v>684</v>
      </c>
    </row>
    <row r="859" spans="1:8" ht="30" x14ac:dyDescent="0.25">
      <c r="A859" s="6">
        <v>358</v>
      </c>
      <c r="B859" s="85" t="s">
        <v>262</v>
      </c>
      <c r="C859" s="88" t="s">
        <v>316</v>
      </c>
      <c r="D859" s="10">
        <v>2015</v>
      </c>
      <c r="E859" s="7" t="s">
        <v>632</v>
      </c>
      <c r="F859" s="8">
        <v>5990</v>
      </c>
      <c r="G859" s="9"/>
      <c r="H859" s="4" t="s">
        <v>800</v>
      </c>
    </row>
    <row r="860" spans="1:8" ht="30" x14ac:dyDescent="0.25">
      <c r="B860" s="86"/>
      <c r="C860" s="89"/>
      <c r="D860" s="10">
        <v>2011</v>
      </c>
      <c r="E860" s="7" t="s">
        <v>632</v>
      </c>
      <c r="F860" s="8">
        <v>26000</v>
      </c>
      <c r="G860" s="9"/>
      <c r="H860" s="4" t="s">
        <v>801</v>
      </c>
    </row>
    <row r="861" spans="1:8" ht="27" customHeight="1" x14ac:dyDescent="0.25">
      <c r="B861" s="87"/>
      <c r="C861" s="90"/>
      <c r="D861" s="10">
        <v>2008</v>
      </c>
      <c r="E861" s="7" t="s">
        <v>632</v>
      </c>
      <c r="F861" s="8">
        <v>4150</v>
      </c>
      <c r="G861" s="9"/>
      <c r="H861" s="4"/>
    </row>
    <row r="862" spans="1:8" ht="54" customHeight="1" x14ac:dyDescent="0.25">
      <c r="B862" s="1" t="s">
        <v>262</v>
      </c>
      <c r="C862" s="26" t="s">
        <v>757</v>
      </c>
      <c r="D862" s="10">
        <v>2011</v>
      </c>
      <c r="E862" s="7" t="s">
        <v>579</v>
      </c>
      <c r="F862" s="8"/>
      <c r="G862" s="9">
        <v>10.1</v>
      </c>
      <c r="H862" s="4" t="s">
        <v>758</v>
      </c>
    </row>
    <row r="863" spans="1:8" ht="30" x14ac:dyDescent="0.25">
      <c r="A863" s="6">
        <v>359</v>
      </c>
      <c r="B863" s="85" t="s">
        <v>317</v>
      </c>
      <c r="C863" s="88" t="s">
        <v>318</v>
      </c>
      <c r="D863" s="10">
        <v>2016</v>
      </c>
      <c r="E863" s="7" t="s">
        <v>591</v>
      </c>
      <c r="F863" s="8">
        <v>95580</v>
      </c>
      <c r="G863" s="9"/>
      <c r="H863" s="4" t="s">
        <v>670</v>
      </c>
    </row>
    <row r="864" spans="1:8" ht="26.25" customHeight="1" x14ac:dyDescent="0.25">
      <c r="B864" s="86"/>
      <c r="C864" s="89"/>
      <c r="D864" s="10">
        <v>2009</v>
      </c>
      <c r="E864" s="7" t="s">
        <v>681</v>
      </c>
      <c r="F864" s="8">
        <v>82500</v>
      </c>
      <c r="G864" s="9"/>
      <c r="H864" s="4" t="s">
        <v>903</v>
      </c>
    </row>
    <row r="865" spans="1:8" ht="26.25" customHeight="1" x14ac:dyDescent="0.25">
      <c r="B865" s="87"/>
      <c r="C865" s="90"/>
      <c r="D865" s="10">
        <v>2009</v>
      </c>
      <c r="E865" s="7" t="s">
        <v>681</v>
      </c>
      <c r="F865" s="8">
        <v>61500</v>
      </c>
      <c r="G865" s="9"/>
      <c r="H865" s="4" t="s">
        <v>904</v>
      </c>
    </row>
    <row r="866" spans="1:8" ht="30" x14ac:dyDescent="0.25">
      <c r="A866" s="6">
        <v>360</v>
      </c>
      <c r="B866" s="85" t="s">
        <v>317</v>
      </c>
      <c r="C866" s="88" t="s">
        <v>319</v>
      </c>
      <c r="D866" s="10">
        <v>2013</v>
      </c>
      <c r="E866" s="7" t="s">
        <v>579</v>
      </c>
      <c r="F866" s="8">
        <v>3222513.64</v>
      </c>
      <c r="G866" s="9">
        <v>2.6</v>
      </c>
      <c r="H866" s="4" t="s">
        <v>738</v>
      </c>
    </row>
    <row r="867" spans="1:8" ht="30" x14ac:dyDescent="0.25">
      <c r="B867" s="87"/>
      <c r="C867" s="90"/>
      <c r="D867" s="10">
        <v>2009</v>
      </c>
      <c r="E867" s="7" t="s">
        <v>632</v>
      </c>
      <c r="F867" s="8">
        <v>210000</v>
      </c>
      <c r="G867" s="9"/>
      <c r="H867" s="4"/>
    </row>
    <row r="868" spans="1:8" ht="30" x14ac:dyDescent="0.25">
      <c r="A868" s="6">
        <v>361</v>
      </c>
      <c r="B868" s="85" t="s">
        <v>317</v>
      </c>
      <c r="C868" s="88" t="s">
        <v>320</v>
      </c>
      <c r="D868" s="10">
        <v>2015</v>
      </c>
      <c r="E868" s="7" t="s">
        <v>632</v>
      </c>
      <c r="F868" s="8">
        <v>125000</v>
      </c>
      <c r="G868" s="9"/>
      <c r="H868" s="4"/>
    </row>
    <row r="869" spans="1:8" ht="30" x14ac:dyDescent="0.25">
      <c r="B869" s="86"/>
      <c r="C869" s="89"/>
      <c r="D869" s="10">
        <v>2010</v>
      </c>
      <c r="E869" s="7" t="s">
        <v>632</v>
      </c>
      <c r="F869" s="8">
        <v>19000</v>
      </c>
      <c r="G869" s="9"/>
      <c r="H869" s="4"/>
    </row>
    <row r="870" spans="1:8" ht="25.5" customHeight="1" x14ac:dyDescent="0.25">
      <c r="B870" s="87"/>
      <c r="C870" s="90"/>
      <c r="D870" s="10">
        <v>2005</v>
      </c>
      <c r="E870" s="7" t="s">
        <v>681</v>
      </c>
      <c r="F870" s="8">
        <v>55000</v>
      </c>
      <c r="G870" s="9"/>
      <c r="H870" s="4"/>
    </row>
    <row r="871" spans="1:8" ht="26.25" customHeight="1" x14ac:dyDescent="0.25">
      <c r="A871" s="6">
        <v>362</v>
      </c>
      <c r="B871" s="1" t="s">
        <v>317</v>
      </c>
      <c r="C871" s="27" t="s">
        <v>321</v>
      </c>
      <c r="D871" s="10">
        <v>2006</v>
      </c>
      <c r="E871" s="7" t="s">
        <v>681</v>
      </c>
      <c r="F871" s="8">
        <v>225000</v>
      </c>
      <c r="G871" s="9"/>
      <c r="H871" s="4"/>
    </row>
    <row r="872" spans="1:8" ht="30" x14ac:dyDescent="0.25">
      <c r="A872" s="6">
        <v>363</v>
      </c>
      <c r="B872" s="85" t="s">
        <v>317</v>
      </c>
      <c r="C872" s="88" t="s">
        <v>322</v>
      </c>
      <c r="D872" s="10">
        <v>2018</v>
      </c>
      <c r="E872" s="7" t="s">
        <v>632</v>
      </c>
      <c r="F872" s="8">
        <v>63720</v>
      </c>
      <c r="G872" s="9"/>
      <c r="H872" s="4"/>
    </row>
    <row r="873" spans="1:8" ht="45" x14ac:dyDescent="0.25">
      <c r="A873" s="6">
        <v>364</v>
      </c>
      <c r="B873" s="86"/>
      <c r="C873" s="89"/>
      <c r="D873" s="10">
        <v>2017</v>
      </c>
      <c r="E873" s="7" t="s">
        <v>579</v>
      </c>
      <c r="F873" s="8">
        <v>3170000</v>
      </c>
      <c r="G873" s="9"/>
      <c r="H873" s="4" t="s">
        <v>662</v>
      </c>
    </row>
    <row r="874" spans="1:8" ht="30" x14ac:dyDescent="0.25">
      <c r="B874" s="86"/>
      <c r="C874" s="89"/>
      <c r="D874" s="10">
        <v>2014</v>
      </c>
      <c r="E874" s="7" t="s">
        <v>632</v>
      </c>
      <c r="F874" s="8">
        <v>100000</v>
      </c>
      <c r="G874" s="9"/>
      <c r="H874" s="4"/>
    </row>
    <row r="875" spans="1:8" ht="30" x14ac:dyDescent="0.25">
      <c r="B875" s="86"/>
      <c r="C875" s="89"/>
      <c r="D875" s="10">
        <v>2012</v>
      </c>
      <c r="E875" s="7" t="s">
        <v>632</v>
      </c>
      <c r="F875" s="8">
        <v>43660</v>
      </c>
      <c r="G875" s="9"/>
      <c r="H875" s="4"/>
    </row>
    <row r="876" spans="1:8" ht="30" x14ac:dyDescent="0.25">
      <c r="B876" s="86"/>
      <c r="C876" s="89"/>
      <c r="D876" s="10">
        <v>2012</v>
      </c>
      <c r="E876" s="7" t="s">
        <v>632</v>
      </c>
      <c r="F876" s="8">
        <v>167821.23</v>
      </c>
      <c r="G876" s="9"/>
      <c r="H876" s="4"/>
    </row>
    <row r="877" spans="1:8" ht="27.75" customHeight="1" x14ac:dyDescent="0.25">
      <c r="B877" s="87"/>
      <c r="C877" s="90"/>
      <c r="D877" s="10">
        <v>2008</v>
      </c>
      <c r="E877" s="7" t="s">
        <v>591</v>
      </c>
      <c r="F877" s="8">
        <v>187500</v>
      </c>
      <c r="G877" s="9"/>
      <c r="H877" s="4"/>
    </row>
    <row r="878" spans="1:8" ht="30" x14ac:dyDescent="0.25">
      <c r="A878" s="6">
        <v>365</v>
      </c>
      <c r="B878" s="85" t="s">
        <v>317</v>
      </c>
      <c r="C878" s="88" t="s">
        <v>323</v>
      </c>
      <c r="D878" s="10">
        <v>2018</v>
      </c>
      <c r="E878" s="7" t="s">
        <v>579</v>
      </c>
      <c r="F878" s="8">
        <v>5000000</v>
      </c>
      <c r="G878" s="9"/>
      <c r="H878" s="4" t="s">
        <v>649</v>
      </c>
    </row>
    <row r="879" spans="1:8" ht="33" customHeight="1" x14ac:dyDescent="0.25">
      <c r="B879" s="86"/>
      <c r="C879" s="89"/>
      <c r="D879" s="10">
        <v>2009</v>
      </c>
      <c r="E879" s="7" t="s">
        <v>632</v>
      </c>
      <c r="F879" s="8">
        <v>112000</v>
      </c>
      <c r="G879" s="9"/>
      <c r="H879" s="4" t="s">
        <v>898</v>
      </c>
    </row>
    <row r="880" spans="1:8" ht="33" customHeight="1" x14ac:dyDescent="0.25">
      <c r="B880" s="86"/>
      <c r="C880" s="89"/>
      <c r="D880" s="10">
        <v>2008</v>
      </c>
      <c r="E880" s="7" t="s">
        <v>591</v>
      </c>
      <c r="F880" s="8">
        <v>361500</v>
      </c>
      <c r="G880" s="9"/>
      <c r="H880" s="4" t="s">
        <v>932</v>
      </c>
    </row>
    <row r="881" spans="1:8" ht="33" customHeight="1" x14ac:dyDescent="0.25">
      <c r="B881" s="87"/>
      <c r="C881" s="90"/>
      <c r="D881" s="10">
        <v>2007</v>
      </c>
      <c r="E881" s="7" t="s">
        <v>820</v>
      </c>
      <c r="F881" s="8">
        <v>56000</v>
      </c>
      <c r="G881" s="9"/>
      <c r="H881" s="4"/>
    </row>
    <row r="882" spans="1:8" ht="30" x14ac:dyDescent="0.25">
      <c r="A882" s="6">
        <v>366</v>
      </c>
      <c r="B882" s="1" t="s">
        <v>317</v>
      </c>
      <c r="C882" s="2" t="s">
        <v>324</v>
      </c>
      <c r="D882" s="10">
        <v>2020</v>
      </c>
      <c r="E882" s="7" t="s">
        <v>591</v>
      </c>
      <c r="F882" s="8">
        <v>51625</v>
      </c>
      <c r="G882" s="9"/>
      <c r="H882" s="4"/>
    </row>
    <row r="883" spans="1:8" ht="30" x14ac:dyDescent="0.25">
      <c r="A883" s="6">
        <v>367</v>
      </c>
      <c r="B883" s="85" t="s">
        <v>317</v>
      </c>
      <c r="C883" s="88" t="s">
        <v>325</v>
      </c>
      <c r="D883" s="10">
        <v>2016</v>
      </c>
      <c r="E883" s="7" t="s">
        <v>591</v>
      </c>
      <c r="F883" s="8">
        <v>135110</v>
      </c>
      <c r="G883" s="9"/>
      <c r="H883" s="4"/>
    </row>
    <row r="884" spans="1:8" ht="22.5" customHeight="1" x14ac:dyDescent="0.25">
      <c r="B884" s="86"/>
      <c r="C884" s="89"/>
      <c r="D884" s="10">
        <v>2014</v>
      </c>
      <c r="E884" s="7" t="s">
        <v>579</v>
      </c>
      <c r="F884" s="8">
        <v>1350832.51</v>
      </c>
      <c r="G884" s="9">
        <v>8</v>
      </c>
      <c r="H884" s="4" t="s">
        <v>711</v>
      </c>
    </row>
    <row r="885" spans="1:8" ht="30" x14ac:dyDescent="0.25">
      <c r="B885" s="86"/>
      <c r="C885" s="89"/>
      <c r="D885" s="10">
        <v>2013</v>
      </c>
      <c r="E885" s="7" t="s">
        <v>579</v>
      </c>
      <c r="F885" s="8">
        <v>3222513.64</v>
      </c>
      <c r="G885" s="9">
        <v>7.95</v>
      </c>
      <c r="H885" s="4" t="s">
        <v>738</v>
      </c>
    </row>
    <row r="886" spans="1:8" ht="30" customHeight="1" x14ac:dyDescent="0.25">
      <c r="B886" s="87"/>
      <c r="C886" s="90"/>
      <c r="D886" s="10">
        <v>2007</v>
      </c>
      <c r="E886" s="7" t="s">
        <v>828</v>
      </c>
      <c r="F886" s="8">
        <v>50000</v>
      </c>
      <c r="G886" s="9"/>
      <c r="H886" s="4"/>
    </row>
    <row r="887" spans="1:8" ht="30" x14ac:dyDescent="0.25">
      <c r="A887" s="6">
        <v>368</v>
      </c>
      <c r="B887" s="85" t="s">
        <v>317</v>
      </c>
      <c r="C887" s="88" t="s">
        <v>326</v>
      </c>
      <c r="D887" s="10">
        <v>2015</v>
      </c>
      <c r="E887" s="7" t="s">
        <v>632</v>
      </c>
      <c r="F887" s="8">
        <v>160000</v>
      </c>
      <c r="G887" s="9"/>
      <c r="H887" s="4" t="s">
        <v>805</v>
      </c>
    </row>
    <row r="888" spans="1:8" ht="27.75" customHeight="1" x14ac:dyDescent="0.25">
      <c r="B888" s="86"/>
      <c r="C888" s="89"/>
      <c r="D888" s="10">
        <v>2006</v>
      </c>
      <c r="E888" s="7" t="s">
        <v>828</v>
      </c>
      <c r="F888" s="8">
        <v>75000</v>
      </c>
      <c r="G888" s="9"/>
      <c r="H888" s="4" t="s">
        <v>998</v>
      </c>
    </row>
    <row r="889" spans="1:8" ht="27.75" customHeight="1" x14ac:dyDescent="0.25">
      <c r="B889" s="87"/>
      <c r="C889" s="90"/>
      <c r="D889" s="10">
        <v>2005</v>
      </c>
      <c r="E889" s="7" t="s">
        <v>828</v>
      </c>
      <c r="F889" s="8">
        <v>88376</v>
      </c>
      <c r="G889" s="9"/>
      <c r="H889" s="4"/>
    </row>
    <row r="890" spans="1:8" ht="30" x14ac:dyDescent="0.25">
      <c r="A890" s="6">
        <v>369</v>
      </c>
      <c r="B890" s="85" t="s">
        <v>317</v>
      </c>
      <c r="C890" s="88" t="s">
        <v>327</v>
      </c>
      <c r="D890" s="10">
        <v>2015</v>
      </c>
      <c r="E890" s="7" t="s">
        <v>632</v>
      </c>
      <c r="F890" s="8">
        <v>60000</v>
      </c>
      <c r="G890" s="9"/>
      <c r="H890" s="4" t="s">
        <v>689</v>
      </c>
    </row>
    <row r="891" spans="1:8" ht="30" x14ac:dyDescent="0.25">
      <c r="B891" s="86"/>
      <c r="C891" s="89"/>
      <c r="D891" s="10">
        <v>2010</v>
      </c>
      <c r="E891" s="7" t="s">
        <v>632</v>
      </c>
      <c r="F891" s="8">
        <v>145000</v>
      </c>
      <c r="G891" s="9"/>
      <c r="H891" s="4" t="s">
        <v>689</v>
      </c>
    </row>
    <row r="892" spans="1:8" ht="23.25" customHeight="1" x14ac:dyDescent="0.25">
      <c r="B892" s="86"/>
      <c r="C892" s="89"/>
      <c r="D892" s="10">
        <v>2007</v>
      </c>
      <c r="E892" s="7" t="s">
        <v>828</v>
      </c>
      <c r="F892" s="8">
        <v>60000</v>
      </c>
      <c r="G892" s="9"/>
      <c r="H892" s="4"/>
    </row>
    <row r="893" spans="1:8" ht="23.25" customHeight="1" x14ac:dyDescent="0.25">
      <c r="B893" s="87"/>
      <c r="C893" s="90"/>
      <c r="D893" s="10">
        <v>2007</v>
      </c>
      <c r="E893" s="7" t="s">
        <v>828</v>
      </c>
      <c r="F893" s="8">
        <v>50000</v>
      </c>
      <c r="G893" s="9"/>
      <c r="H893" s="4"/>
    </row>
    <row r="894" spans="1:8" ht="30" x14ac:dyDescent="0.25">
      <c r="A894" s="6">
        <v>370</v>
      </c>
      <c r="B894" s="1" t="s">
        <v>317</v>
      </c>
      <c r="C894" s="2" t="s">
        <v>328</v>
      </c>
      <c r="D894" s="10">
        <v>2008</v>
      </c>
      <c r="E894" s="7" t="s">
        <v>591</v>
      </c>
      <c r="F894" s="8">
        <v>76000</v>
      </c>
      <c r="G894" s="9"/>
      <c r="H894" s="4"/>
    </row>
    <row r="895" spans="1:8" ht="30" x14ac:dyDescent="0.25">
      <c r="A895" s="6">
        <v>371</v>
      </c>
      <c r="B895" s="85" t="s">
        <v>317</v>
      </c>
      <c r="C895" s="88" t="s">
        <v>329</v>
      </c>
      <c r="D895" s="10">
        <v>2016</v>
      </c>
      <c r="E895" s="7" t="s">
        <v>591</v>
      </c>
      <c r="F895" s="8">
        <v>338000</v>
      </c>
      <c r="G895" s="9"/>
      <c r="H895" s="4" t="s">
        <v>669</v>
      </c>
    </row>
    <row r="896" spans="1:8" ht="21.75" customHeight="1" x14ac:dyDescent="0.25">
      <c r="B896" s="87"/>
      <c r="C896" s="90"/>
      <c r="D896" s="10">
        <v>2009</v>
      </c>
      <c r="E896" s="7" t="s">
        <v>828</v>
      </c>
      <c r="F896" s="8">
        <v>56997</v>
      </c>
      <c r="G896" s="9"/>
      <c r="H896" s="4"/>
    </row>
    <row r="897" spans="1:8" ht="30" x14ac:dyDescent="0.25">
      <c r="A897" s="6">
        <v>372</v>
      </c>
      <c r="B897" s="85" t="s">
        <v>317</v>
      </c>
      <c r="C897" s="88" t="s">
        <v>330</v>
      </c>
      <c r="D897" s="10">
        <v>2019</v>
      </c>
      <c r="E897" s="7" t="s">
        <v>579</v>
      </c>
      <c r="F897" s="8">
        <v>2500000</v>
      </c>
      <c r="G897" s="9"/>
      <c r="H897" s="4" t="s">
        <v>616</v>
      </c>
    </row>
    <row r="898" spans="1:8" ht="24.75" customHeight="1" x14ac:dyDescent="0.25">
      <c r="B898" s="86"/>
      <c r="C898" s="89"/>
      <c r="D898" s="10">
        <v>2007</v>
      </c>
      <c r="E898" s="7" t="s">
        <v>828</v>
      </c>
      <c r="F898" s="8">
        <v>51000</v>
      </c>
      <c r="G898" s="9"/>
      <c r="H898" s="4" t="s">
        <v>954</v>
      </c>
    </row>
    <row r="899" spans="1:8" ht="26.25" customHeight="1" x14ac:dyDescent="0.25">
      <c r="B899" s="87"/>
      <c r="C899" s="90"/>
      <c r="D899" s="10">
        <v>2007</v>
      </c>
      <c r="E899" s="7" t="s">
        <v>828</v>
      </c>
      <c r="F899" s="8">
        <v>54000</v>
      </c>
      <c r="G899" s="9"/>
      <c r="H899" s="4" t="s">
        <v>955</v>
      </c>
    </row>
    <row r="900" spans="1:8" ht="30" x14ac:dyDescent="0.25">
      <c r="A900" s="6">
        <v>373</v>
      </c>
      <c r="B900" s="1" t="s">
        <v>317</v>
      </c>
      <c r="C900" s="2" t="s">
        <v>331</v>
      </c>
      <c r="D900" s="10">
        <v>2008</v>
      </c>
      <c r="E900" s="7" t="s">
        <v>591</v>
      </c>
      <c r="F900" s="8">
        <v>50000</v>
      </c>
      <c r="G900" s="9"/>
      <c r="H900" s="4"/>
    </row>
    <row r="901" spans="1:8" ht="30" x14ac:dyDescent="0.25">
      <c r="A901" s="6">
        <v>374</v>
      </c>
      <c r="B901" s="85" t="s">
        <v>317</v>
      </c>
      <c r="C901" s="88" t="s">
        <v>332</v>
      </c>
      <c r="D901" s="10">
        <v>2018</v>
      </c>
      <c r="E901" s="7" t="s">
        <v>632</v>
      </c>
      <c r="F901" s="8">
        <v>178180</v>
      </c>
      <c r="G901" s="9"/>
      <c r="H901" s="4"/>
    </row>
    <row r="902" spans="1:8" ht="30" x14ac:dyDescent="0.25">
      <c r="B902" s="86"/>
      <c r="C902" s="89"/>
      <c r="D902" s="10">
        <v>2013</v>
      </c>
      <c r="E902" s="7" t="s">
        <v>632</v>
      </c>
      <c r="F902" s="8">
        <v>72000</v>
      </c>
      <c r="G902" s="9"/>
      <c r="H902" s="4"/>
    </row>
    <row r="903" spans="1:8" ht="26.25" customHeight="1" x14ac:dyDescent="0.25">
      <c r="B903" s="87"/>
      <c r="C903" s="90"/>
      <c r="D903" s="10">
        <v>2009</v>
      </c>
      <c r="E903" s="7" t="s">
        <v>632</v>
      </c>
      <c r="F903" s="8">
        <v>38825</v>
      </c>
      <c r="G903" s="9"/>
      <c r="H903" s="4"/>
    </row>
    <row r="904" spans="1:8" ht="23.25" customHeight="1" x14ac:dyDescent="0.25">
      <c r="A904" s="6">
        <v>375</v>
      </c>
      <c r="B904" s="1" t="s">
        <v>317</v>
      </c>
      <c r="C904" s="2" t="s">
        <v>333</v>
      </c>
      <c r="D904" s="10">
        <v>2007</v>
      </c>
      <c r="E904" s="7" t="s">
        <v>828</v>
      </c>
      <c r="F904" s="8">
        <v>50000</v>
      </c>
      <c r="G904" s="9"/>
      <c r="H904" s="4"/>
    </row>
    <row r="905" spans="1:8" ht="45" x14ac:dyDescent="0.25">
      <c r="A905" s="6">
        <v>376</v>
      </c>
      <c r="B905" s="85" t="s">
        <v>317</v>
      </c>
      <c r="C905" s="88" t="s">
        <v>334</v>
      </c>
      <c r="D905" s="10">
        <v>2017</v>
      </c>
      <c r="E905" s="7" t="s">
        <v>579</v>
      </c>
      <c r="F905" s="8">
        <v>3170000</v>
      </c>
      <c r="G905" s="9">
        <v>1.8</v>
      </c>
      <c r="H905" s="4" t="s">
        <v>662</v>
      </c>
    </row>
    <row r="906" spans="1:8" ht="30" x14ac:dyDescent="0.25">
      <c r="B906" s="86"/>
      <c r="C906" s="89"/>
      <c r="D906" s="10">
        <v>2015</v>
      </c>
      <c r="E906" s="7" t="s">
        <v>632</v>
      </c>
      <c r="F906" s="8">
        <v>182000</v>
      </c>
      <c r="G906" s="9"/>
      <c r="H906" s="4"/>
    </row>
    <row r="907" spans="1:8" ht="30" x14ac:dyDescent="0.25">
      <c r="B907" s="86"/>
      <c r="C907" s="89"/>
      <c r="D907" s="10">
        <v>2009</v>
      </c>
      <c r="E907" s="7" t="s">
        <v>632</v>
      </c>
      <c r="F907" s="8">
        <v>65000</v>
      </c>
      <c r="G907" s="9"/>
      <c r="H907" s="4" t="s">
        <v>901</v>
      </c>
    </row>
    <row r="908" spans="1:8" ht="28.5" customHeight="1" x14ac:dyDescent="0.25">
      <c r="B908" s="86"/>
      <c r="C908" s="89"/>
      <c r="D908" s="10">
        <v>2009</v>
      </c>
      <c r="E908" s="7" t="s">
        <v>637</v>
      </c>
      <c r="F908" s="8">
        <v>142000</v>
      </c>
      <c r="G908" s="9"/>
      <c r="H908" s="4" t="s">
        <v>902</v>
      </c>
    </row>
    <row r="909" spans="1:8" ht="28.5" customHeight="1" x14ac:dyDescent="0.25">
      <c r="B909" s="87"/>
      <c r="C909" s="90"/>
      <c r="D909" s="10">
        <v>2007</v>
      </c>
      <c r="E909" s="7" t="s">
        <v>828</v>
      </c>
      <c r="F909" s="8">
        <v>140000</v>
      </c>
      <c r="G909" s="9"/>
      <c r="H909" s="4"/>
    </row>
    <row r="910" spans="1:8" ht="29.25" customHeight="1" x14ac:dyDescent="0.25">
      <c r="A910" s="6">
        <v>377</v>
      </c>
      <c r="B910" s="1" t="s">
        <v>317</v>
      </c>
      <c r="C910" s="2" t="s">
        <v>335</v>
      </c>
      <c r="D910" s="10">
        <v>2007</v>
      </c>
      <c r="E910" s="7" t="s">
        <v>828</v>
      </c>
      <c r="F910" s="8">
        <v>106661</v>
      </c>
      <c r="G910" s="9"/>
      <c r="H910" s="4"/>
    </row>
    <row r="911" spans="1:8" ht="25.5" customHeight="1" x14ac:dyDescent="0.25">
      <c r="A911" s="6">
        <v>378</v>
      </c>
      <c r="B911" s="85" t="s">
        <v>317</v>
      </c>
      <c r="C911" s="88" t="s">
        <v>336</v>
      </c>
      <c r="D911" s="10">
        <v>2018</v>
      </c>
      <c r="E911" s="7" t="s">
        <v>637</v>
      </c>
      <c r="F911" s="8">
        <v>63720</v>
      </c>
      <c r="G911" s="9"/>
      <c r="H911" s="4" t="s">
        <v>638</v>
      </c>
    </row>
    <row r="912" spans="1:8" ht="30" x14ac:dyDescent="0.25">
      <c r="B912" s="86"/>
      <c r="C912" s="89"/>
      <c r="D912" s="10">
        <v>2015</v>
      </c>
      <c r="E912" s="7" t="s">
        <v>632</v>
      </c>
      <c r="F912" s="8">
        <v>160000</v>
      </c>
      <c r="G912" s="9"/>
      <c r="H912" s="4" t="s">
        <v>805</v>
      </c>
    </row>
    <row r="913" spans="1:8" ht="30" x14ac:dyDescent="0.25">
      <c r="B913" s="86"/>
      <c r="C913" s="89"/>
      <c r="D913" s="10">
        <v>2010</v>
      </c>
      <c r="E913" s="7" t="s">
        <v>632</v>
      </c>
      <c r="F913" s="8">
        <v>11500</v>
      </c>
      <c r="G913" s="9"/>
      <c r="H913" s="4" t="s">
        <v>834</v>
      </c>
    </row>
    <row r="914" spans="1:8" ht="30" x14ac:dyDescent="0.25">
      <c r="B914" s="86"/>
      <c r="C914" s="89"/>
      <c r="D914" s="10">
        <v>2008</v>
      </c>
      <c r="E914" s="7" t="s">
        <v>591</v>
      </c>
      <c r="F914" s="8">
        <v>79000</v>
      </c>
      <c r="G914" s="9"/>
      <c r="H914" s="4"/>
    </row>
    <row r="915" spans="1:8" ht="20.25" customHeight="1" x14ac:dyDescent="0.25">
      <c r="B915" s="87"/>
      <c r="C915" s="90"/>
      <c r="D915" s="10">
        <v>2006</v>
      </c>
      <c r="E915" s="7" t="s">
        <v>828</v>
      </c>
      <c r="F915" s="8">
        <v>60000</v>
      </c>
      <c r="G915" s="9"/>
      <c r="H915" s="4" t="s">
        <v>834</v>
      </c>
    </row>
    <row r="916" spans="1:8" ht="30" x14ac:dyDescent="0.25">
      <c r="A916" s="6">
        <v>379</v>
      </c>
      <c r="B916" s="85" t="s">
        <v>317</v>
      </c>
      <c r="C916" s="88" t="s">
        <v>114</v>
      </c>
      <c r="D916" s="10">
        <v>2011</v>
      </c>
      <c r="E916" s="7" t="s">
        <v>632</v>
      </c>
      <c r="F916" s="8">
        <v>71178.77</v>
      </c>
      <c r="G916" s="9"/>
      <c r="H916" s="4"/>
    </row>
    <row r="917" spans="1:8" ht="30" x14ac:dyDescent="0.25">
      <c r="B917" s="86"/>
      <c r="C917" s="89"/>
      <c r="D917" s="10">
        <v>2010</v>
      </c>
      <c r="E917" s="7" t="s">
        <v>632</v>
      </c>
      <c r="F917" s="8">
        <v>138744</v>
      </c>
      <c r="G917" s="9"/>
      <c r="H917" s="4" t="s">
        <v>832</v>
      </c>
    </row>
    <row r="918" spans="1:8" ht="27.75" customHeight="1" x14ac:dyDescent="0.25">
      <c r="B918" s="86"/>
      <c r="C918" s="89"/>
      <c r="D918" s="10">
        <v>2006</v>
      </c>
      <c r="E918" s="7" t="s">
        <v>828</v>
      </c>
      <c r="F918" s="8">
        <v>200000</v>
      </c>
      <c r="G918" s="9"/>
      <c r="H918" s="4" t="s">
        <v>1002</v>
      </c>
    </row>
    <row r="919" spans="1:8" ht="27.75" customHeight="1" x14ac:dyDescent="0.25">
      <c r="B919" s="87"/>
      <c r="C919" s="90"/>
      <c r="D919" s="10">
        <v>2055</v>
      </c>
      <c r="E919" s="7" t="s">
        <v>828</v>
      </c>
      <c r="F919" s="8">
        <v>25000</v>
      </c>
      <c r="G919" s="9"/>
      <c r="H919" s="4"/>
    </row>
    <row r="920" spans="1:8" ht="30" x14ac:dyDescent="0.25">
      <c r="A920" s="6">
        <v>380</v>
      </c>
      <c r="B920" s="85" t="s">
        <v>317</v>
      </c>
      <c r="C920" s="88" t="s">
        <v>337</v>
      </c>
      <c r="D920" s="10">
        <v>2018</v>
      </c>
      <c r="E920" s="7" t="s">
        <v>579</v>
      </c>
      <c r="F920" s="8">
        <v>5000000</v>
      </c>
      <c r="G920" s="9">
        <v>15</v>
      </c>
      <c r="H920" s="4" t="s">
        <v>649</v>
      </c>
    </row>
    <row r="921" spans="1:8" ht="30" x14ac:dyDescent="0.25">
      <c r="B921" s="86"/>
      <c r="C921" s="89"/>
      <c r="D921" s="10">
        <v>2014</v>
      </c>
      <c r="E921" s="7" t="s">
        <v>632</v>
      </c>
      <c r="F921" s="8">
        <v>93220</v>
      </c>
      <c r="G921" s="9"/>
      <c r="H921" s="4" t="s">
        <v>715</v>
      </c>
    </row>
    <row r="922" spans="1:8" ht="30" x14ac:dyDescent="0.25">
      <c r="B922" s="86"/>
      <c r="C922" s="89"/>
      <c r="D922" s="10">
        <v>2013</v>
      </c>
      <c r="E922" s="7" t="s">
        <v>591</v>
      </c>
      <c r="F922" s="8">
        <v>23500</v>
      </c>
      <c r="G922" s="9"/>
      <c r="H922" s="4" t="s">
        <v>725</v>
      </c>
    </row>
    <row r="923" spans="1:8" ht="30" x14ac:dyDescent="0.25">
      <c r="B923" s="86"/>
      <c r="C923" s="89"/>
      <c r="D923" s="10">
        <v>2013</v>
      </c>
      <c r="E923" s="7" t="s">
        <v>579</v>
      </c>
      <c r="F923" s="8">
        <v>3222513.64</v>
      </c>
      <c r="G923" s="9">
        <v>7.95</v>
      </c>
      <c r="H923" s="4" t="s">
        <v>738</v>
      </c>
    </row>
    <row r="924" spans="1:8" ht="27.75" customHeight="1" x14ac:dyDescent="0.25">
      <c r="B924" s="86"/>
      <c r="C924" s="89"/>
      <c r="D924" s="10">
        <v>2007</v>
      </c>
      <c r="E924" s="7" t="s">
        <v>828</v>
      </c>
      <c r="F924" s="8">
        <v>60000</v>
      </c>
      <c r="G924" s="9"/>
      <c r="H924" s="4"/>
    </row>
    <row r="925" spans="1:8" ht="27.75" customHeight="1" x14ac:dyDescent="0.25">
      <c r="B925" s="87"/>
      <c r="C925" s="90"/>
      <c r="D925" s="10">
        <v>2007</v>
      </c>
      <c r="E925" s="7" t="s">
        <v>828</v>
      </c>
      <c r="F925" s="8">
        <v>60000</v>
      </c>
      <c r="G925" s="9"/>
      <c r="H925" s="4"/>
    </row>
    <row r="926" spans="1:8" ht="30" x14ac:dyDescent="0.25">
      <c r="A926" s="6">
        <v>381</v>
      </c>
      <c r="B926" s="85" t="s">
        <v>317</v>
      </c>
      <c r="C926" s="88" t="s">
        <v>338</v>
      </c>
      <c r="D926" s="10">
        <v>2019</v>
      </c>
      <c r="E926" s="7" t="s">
        <v>579</v>
      </c>
      <c r="F926" s="8">
        <v>3389000</v>
      </c>
      <c r="G926" s="9"/>
      <c r="H926" s="4" t="s">
        <v>620</v>
      </c>
    </row>
    <row r="927" spans="1:8" ht="31.5" customHeight="1" x14ac:dyDescent="0.25">
      <c r="A927" s="6">
        <v>382</v>
      </c>
      <c r="B927" s="86"/>
      <c r="C927" s="89"/>
      <c r="D927" s="10">
        <v>2018</v>
      </c>
      <c r="E927" s="7" t="s">
        <v>632</v>
      </c>
      <c r="F927" s="8">
        <v>115640</v>
      </c>
      <c r="G927" s="9"/>
      <c r="H927" s="4"/>
    </row>
    <row r="928" spans="1:8" ht="48.75" customHeight="1" x14ac:dyDescent="0.25">
      <c r="B928" s="86"/>
      <c r="C928" s="89"/>
      <c r="D928" s="10">
        <v>2015</v>
      </c>
      <c r="E928" s="7" t="s">
        <v>632</v>
      </c>
      <c r="F928" s="8">
        <v>160000</v>
      </c>
      <c r="G928" s="9"/>
      <c r="H928" s="4" t="s">
        <v>805</v>
      </c>
    </row>
    <row r="929" spans="1:8" ht="33.75" customHeight="1" x14ac:dyDescent="0.25">
      <c r="B929" s="87"/>
      <c r="C929" s="90"/>
      <c r="D929" s="10">
        <v>2009</v>
      </c>
      <c r="E929" s="7" t="s">
        <v>632</v>
      </c>
      <c r="F929" s="8">
        <v>52000</v>
      </c>
      <c r="G929" s="9"/>
      <c r="H929" s="4"/>
    </row>
    <row r="930" spans="1:8" ht="30" x14ac:dyDescent="0.25">
      <c r="A930" s="6">
        <v>383</v>
      </c>
      <c r="B930" s="1" t="s">
        <v>317</v>
      </c>
      <c r="C930" s="2" t="s">
        <v>339</v>
      </c>
      <c r="D930" s="10">
        <v>2019</v>
      </c>
      <c r="E930" s="7" t="s">
        <v>579</v>
      </c>
      <c r="F930" s="8">
        <v>2500000</v>
      </c>
      <c r="G930" s="9"/>
      <c r="H930" s="4" t="s">
        <v>616</v>
      </c>
    </row>
    <row r="931" spans="1:8" ht="29.25" customHeight="1" x14ac:dyDescent="0.25">
      <c r="A931" s="6">
        <v>384</v>
      </c>
      <c r="B931" s="85" t="s">
        <v>317</v>
      </c>
      <c r="C931" s="88" t="s">
        <v>340</v>
      </c>
      <c r="D931" s="10">
        <v>2010</v>
      </c>
      <c r="E931" s="7" t="s">
        <v>632</v>
      </c>
      <c r="F931" s="8">
        <v>68000</v>
      </c>
      <c r="G931" s="9"/>
      <c r="H931" s="4"/>
    </row>
    <row r="932" spans="1:8" ht="29.25" customHeight="1" x14ac:dyDescent="0.25">
      <c r="B932" s="87"/>
      <c r="C932" s="90"/>
      <c r="D932" s="10">
        <v>2008</v>
      </c>
      <c r="E932" s="7" t="s">
        <v>591</v>
      </c>
      <c r="F932" s="8"/>
      <c r="G932" s="9"/>
      <c r="H932" s="4"/>
    </row>
    <row r="933" spans="1:8" ht="21.75" customHeight="1" x14ac:dyDescent="0.25">
      <c r="A933" s="6">
        <v>385</v>
      </c>
      <c r="B933" s="1" t="s">
        <v>317</v>
      </c>
      <c r="C933" s="2" t="s">
        <v>341</v>
      </c>
      <c r="D933" s="10">
        <v>2007</v>
      </c>
      <c r="E933" s="7" t="s">
        <v>828</v>
      </c>
      <c r="F933" s="8">
        <v>46000</v>
      </c>
      <c r="G933" s="9"/>
      <c r="H933" s="4"/>
    </row>
    <row r="934" spans="1:8" ht="30" x14ac:dyDescent="0.25">
      <c r="A934" s="6">
        <v>386</v>
      </c>
      <c r="B934" s="85" t="s">
        <v>317</v>
      </c>
      <c r="C934" s="88" t="s">
        <v>342</v>
      </c>
      <c r="D934" s="10">
        <v>2020</v>
      </c>
      <c r="E934" s="7" t="s">
        <v>591</v>
      </c>
      <c r="F934" s="8">
        <v>289100</v>
      </c>
      <c r="G934" s="9"/>
      <c r="H934" s="4" t="s">
        <v>577</v>
      </c>
    </row>
    <row r="935" spans="1:8" ht="30.75" customHeight="1" x14ac:dyDescent="0.25">
      <c r="A935" s="6">
        <v>387</v>
      </c>
      <c r="B935" s="86"/>
      <c r="C935" s="89"/>
      <c r="D935" s="10">
        <v>2018</v>
      </c>
      <c r="E935" s="7" t="s">
        <v>591</v>
      </c>
      <c r="F935" s="8">
        <v>205000</v>
      </c>
      <c r="G935" s="9"/>
      <c r="H935" s="4" t="s">
        <v>639</v>
      </c>
    </row>
    <row r="936" spans="1:8" ht="30.75" customHeight="1" x14ac:dyDescent="0.25">
      <c r="B936" s="86"/>
      <c r="C936" s="89"/>
      <c r="D936" s="10">
        <v>2013</v>
      </c>
      <c r="E936" s="7" t="s">
        <v>591</v>
      </c>
      <c r="F936" s="8">
        <v>29000</v>
      </c>
      <c r="G936" s="9"/>
      <c r="H936" s="4" t="s">
        <v>722</v>
      </c>
    </row>
    <row r="937" spans="1:8" ht="30.75" customHeight="1" x14ac:dyDescent="0.25">
      <c r="B937" s="86"/>
      <c r="C937" s="89"/>
      <c r="D937" s="10">
        <v>2013</v>
      </c>
      <c r="E937" s="7" t="s">
        <v>632</v>
      </c>
      <c r="F937" s="8">
        <v>45000</v>
      </c>
      <c r="G937" s="9"/>
      <c r="H937" s="4"/>
    </row>
    <row r="938" spans="1:8" ht="30.75" customHeight="1" x14ac:dyDescent="0.25">
      <c r="B938" s="86"/>
      <c r="C938" s="89"/>
      <c r="D938" s="10">
        <v>2013</v>
      </c>
      <c r="E938" s="7" t="s">
        <v>591</v>
      </c>
      <c r="F938" s="8">
        <v>98994.05</v>
      </c>
      <c r="G938" s="9"/>
      <c r="H938" s="4" t="s">
        <v>728</v>
      </c>
    </row>
    <row r="939" spans="1:8" ht="30.75" customHeight="1" x14ac:dyDescent="0.25">
      <c r="B939" s="86"/>
      <c r="C939" s="89"/>
      <c r="D939" s="10">
        <v>2010</v>
      </c>
      <c r="E939" s="7" t="s">
        <v>687</v>
      </c>
      <c r="F939" s="8">
        <v>58000</v>
      </c>
      <c r="G939" s="9"/>
      <c r="H939" s="4" t="s">
        <v>833</v>
      </c>
    </row>
    <row r="940" spans="1:8" ht="30.75" customHeight="1" x14ac:dyDescent="0.25">
      <c r="B940" s="86"/>
      <c r="C940" s="89"/>
      <c r="D940" s="10">
        <v>2006</v>
      </c>
      <c r="E940" s="7" t="s">
        <v>828</v>
      </c>
      <c r="F940" s="8">
        <v>100000</v>
      </c>
      <c r="G940" s="9"/>
      <c r="H940" s="4" t="s">
        <v>1003</v>
      </c>
    </row>
    <row r="941" spans="1:8" ht="30.75" customHeight="1" x14ac:dyDescent="0.25">
      <c r="B941" s="86"/>
      <c r="C941" s="89"/>
      <c r="D941" s="10">
        <v>2006</v>
      </c>
      <c r="E941" s="7" t="s">
        <v>828</v>
      </c>
      <c r="F941" s="8">
        <v>100000</v>
      </c>
      <c r="G941" s="9"/>
      <c r="H941" s="4" t="s">
        <v>1005</v>
      </c>
    </row>
    <row r="942" spans="1:8" ht="30.75" customHeight="1" x14ac:dyDescent="0.25">
      <c r="B942" s="87"/>
      <c r="C942" s="90"/>
      <c r="D942" s="10">
        <v>2005</v>
      </c>
      <c r="E942" s="7" t="s">
        <v>828</v>
      </c>
      <c r="F942" s="8">
        <v>80000</v>
      </c>
      <c r="G942" s="9"/>
      <c r="H942" s="4"/>
    </row>
    <row r="943" spans="1:8" ht="30" x14ac:dyDescent="0.25">
      <c r="A943" s="6">
        <v>388</v>
      </c>
      <c r="B943" s="85" t="s">
        <v>317</v>
      </c>
      <c r="C943" s="88" t="s">
        <v>343</v>
      </c>
      <c r="D943" s="10">
        <v>2019</v>
      </c>
      <c r="E943" s="7" t="s">
        <v>579</v>
      </c>
      <c r="F943" s="8">
        <v>3389000</v>
      </c>
      <c r="G943" s="9">
        <v>10.85</v>
      </c>
      <c r="H943" s="4" t="s">
        <v>620</v>
      </c>
    </row>
    <row r="944" spans="1:8" ht="27" customHeight="1" x14ac:dyDescent="0.25">
      <c r="A944" s="6">
        <v>389</v>
      </c>
      <c r="B944" s="86"/>
      <c r="C944" s="89"/>
      <c r="D944" s="10">
        <v>2018</v>
      </c>
      <c r="E944" s="7" t="s">
        <v>632</v>
      </c>
      <c r="F944" s="8">
        <v>129560</v>
      </c>
      <c r="G944" s="9"/>
      <c r="H944" s="4"/>
    </row>
    <row r="945" spans="1:8" ht="27" customHeight="1" x14ac:dyDescent="0.25">
      <c r="B945" s="87"/>
      <c r="C945" s="90"/>
      <c r="D945" s="10">
        <v>2007</v>
      </c>
      <c r="E945" s="7" t="s">
        <v>828</v>
      </c>
      <c r="F945" s="8">
        <v>134000</v>
      </c>
      <c r="G945" s="9"/>
      <c r="H945" s="4"/>
    </row>
    <row r="946" spans="1:8" ht="27" customHeight="1" x14ac:dyDescent="0.25">
      <c r="A946" s="6">
        <v>390</v>
      </c>
      <c r="B946" s="85" t="s">
        <v>317</v>
      </c>
      <c r="C946" s="88" t="s">
        <v>344</v>
      </c>
      <c r="D946" s="10">
        <v>2014</v>
      </c>
      <c r="E946" s="7" t="s">
        <v>632</v>
      </c>
      <c r="F946" s="8">
        <v>252541.48</v>
      </c>
      <c r="G946" s="9"/>
      <c r="H946" s="4"/>
    </row>
    <row r="947" spans="1:8" ht="27" customHeight="1" x14ac:dyDescent="0.25">
      <c r="B947" s="87"/>
      <c r="C947" s="90"/>
      <c r="D947" s="10">
        <v>2006</v>
      </c>
      <c r="E947" s="7" t="s">
        <v>828</v>
      </c>
      <c r="F947" s="8">
        <v>183112</v>
      </c>
      <c r="G947" s="9"/>
      <c r="H947" s="4"/>
    </row>
    <row r="948" spans="1:8" ht="38.25" customHeight="1" x14ac:dyDescent="0.25">
      <c r="A948" s="6">
        <v>391</v>
      </c>
      <c r="B948" s="85" t="s">
        <v>317</v>
      </c>
      <c r="C948" s="88" t="s">
        <v>131</v>
      </c>
      <c r="D948" s="10">
        <v>2020</v>
      </c>
      <c r="E948" s="7" t="s">
        <v>579</v>
      </c>
      <c r="F948" s="8">
        <v>1057733.32</v>
      </c>
      <c r="G948" s="9">
        <v>2.7</v>
      </c>
      <c r="H948" s="4" t="s">
        <v>594</v>
      </c>
    </row>
    <row r="949" spans="1:8" ht="31.5" customHeight="1" x14ac:dyDescent="0.25">
      <c r="B949" s="87"/>
      <c r="C949" s="90"/>
      <c r="D949" s="10">
        <v>2008</v>
      </c>
      <c r="E949" s="7" t="s">
        <v>591</v>
      </c>
      <c r="F949" s="8">
        <v>49000</v>
      </c>
      <c r="G949" s="9"/>
      <c r="H949" s="4"/>
    </row>
    <row r="950" spans="1:8" ht="34.5" customHeight="1" x14ac:dyDescent="0.25">
      <c r="A950" s="6">
        <v>392</v>
      </c>
      <c r="B950" s="85" t="s">
        <v>317</v>
      </c>
      <c r="C950" s="88" t="s">
        <v>345</v>
      </c>
      <c r="D950" s="10">
        <v>2015</v>
      </c>
      <c r="E950" s="7" t="s">
        <v>687</v>
      </c>
      <c r="F950" s="8">
        <v>125000</v>
      </c>
      <c r="G950" s="9"/>
      <c r="H950" s="4" t="s">
        <v>688</v>
      </c>
    </row>
    <row r="951" spans="1:8" ht="51" customHeight="1" x14ac:dyDescent="0.25">
      <c r="B951" s="86"/>
      <c r="C951" s="89"/>
      <c r="D951" s="10">
        <v>2015</v>
      </c>
      <c r="E951" s="7" t="s">
        <v>632</v>
      </c>
      <c r="F951" s="8">
        <v>160000</v>
      </c>
      <c r="G951" s="9"/>
      <c r="H951" s="4" t="s">
        <v>805</v>
      </c>
    </row>
    <row r="952" spans="1:8" ht="34.5" customHeight="1" x14ac:dyDescent="0.25">
      <c r="B952" s="86"/>
      <c r="C952" s="89"/>
      <c r="D952" s="10">
        <v>2009</v>
      </c>
      <c r="E952" s="7" t="s">
        <v>632</v>
      </c>
      <c r="F952" s="8">
        <v>48300</v>
      </c>
      <c r="G952" s="9"/>
      <c r="H952" s="4"/>
    </row>
    <row r="953" spans="1:8" ht="34.5" customHeight="1" x14ac:dyDescent="0.25">
      <c r="B953" s="87"/>
      <c r="C953" s="90"/>
      <c r="D953" s="10">
        <v>2007</v>
      </c>
      <c r="E953" s="7" t="s">
        <v>828</v>
      </c>
      <c r="F953" s="8">
        <v>46000</v>
      </c>
      <c r="G953" s="9"/>
      <c r="H953" s="4" t="s">
        <v>956</v>
      </c>
    </row>
    <row r="954" spans="1:8" ht="29.25" customHeight="1" x14ac:dyDescent="0.25">
      <c r="A954" s="6">
        <v>393</v>
      </c>
      <c r="B954" s="85" t="s">
        <v>317</v>
      </c>
      <c r="C954" s="88" t="s">
        <v>346</v>
      </c>
      <c r="D954" s="10">
        <v>2008</v>
      </c>
      <c r="E954" s="7" t="s">
        <v>591</v>
      </c>
      <c r="F954" s="8">
        <v>40000</v>
      </c>
      <c r="G954" s="9"/>
      <c r="H954" s="4"/>
    </row>
    <row r="955" spans="1:8" ht="29.25" customHeight="1" x14ac:dyDescent="0.25">
      <c r="B955" s="87"/>
      <c r="C955" s="90"/>
      <c r="D955" s="10">
        <v>2007</v>
      </c>
      <c r="E955" s="7" t="s">
        <v>828</v>
      </c>
      <c r="F955" s="8">
        <v>60000</v>
      </c>
      <c r="G955" s="9"/>
      <c r="H955" s="4"/>
    </row>
    <row r="956" spans="1:8" ht="25.5" customHeight="1" x14ac:dyDescent="0.25">
      <c r="A956" s="6">
        <v>394</v>
      </c>
      <c r="B956" s="85" t="s">
        <v>317</v>
      </c>
      <c r="C956" s="88" t="s">
        <v>347</v>
      </c>
      <c r="D956" s="10">
        <v>2007</v>
      </c>
      <c r="E956" s="7" t="s">
        <v>828</v>
      </c>
      <c r="F956" s="8">
        <v>70110</v>
      </c>
      <c r="G956" s="9"/>
      <c r="H956" s="4"/>
    </row>
    <row r="957" spans="1:8" ht="25.5" customHeight="1" x14ac:dyDescent="0.25">
      <c r="B957" s="87"/>
      <c r="C957" s="90"/>
      <c r="D957" s="10">
        <v>2007</v>
      </c>
      <c r="E957" s="7" t="s">
        <v>828</v>
      </c>
      <c r="F957" s="8">
        <v>50000</v>
      </c>
      <c r="G957" s="9"/>
      <c r="H957" s="4" t="s">
        <v>957</v>
      </c>
    </row>
    <row r="958" spans="1:8" ht="24.75" customHeight="1" x14ac:dyDescent="0.25">
      <c r="A958" s="6">
        <v>395</v>
      </c>
      <c r="B958" s="85" t="s">
        <v>317</v>
      </c>
      <c r="C958" s="88" t="s">
        <v>348</v>
      </c>
      <c r="D958" s="10">
        <v>2020</v>
      </c>
      <c r="E958" s="7" t="s">
        <v>579</v>
      </c>
      <c r="F958" s="8">
        <v>2389693.81</v>
      </c>
      <c r="G958" s="9">
        <v>6.1</v>
      </c>
      <c r="H958" s="4" t="s">
        <v>595</v>
      </c>
    </row>
    <row r="959" spans="1:8" ht="30" x14ac:dyDescent="0.25">
      <c r="B959" s="86"/>
      <c r="C959" s="89"/>
      <c r="D959" s="10">
        <v>2013</v>
      </c>
      <c r="E959" s="7" t="s">
        <v>591</v>
      </c>
      <c r="F959" s="8">
        <v>430000</v>
      </c>
      <c r="G959" s="9"/>
      <c r="H959" s="4"/>
    </row>
    <row r="960" spans="1:8" ht="30" x14ac:dyDescent="0.25">
      <c r="B960" s="86"/>
      <c r="C960" s="89"/>
      <c r="D960" s="10">
        <v>2011</v>
      </c>
      <c r="E960" s="7" t="s">
        <v>632</v>
      </c>
      <c r="F960" s="8">
        <v>123000</v>
      </c>
      <c r="G960" s="9"/>
      <c r="H960" s="4"/>
    </row>
    <row r="961" spans="1:8" ht="23.25" customHeight="1" x14ac:dyDescent="0.25">
      <c r="B961" s="86"/>
      <c r="C961" s="89"/>
      <c r="D961" s="10">
        <v>2007</v>
      </c>
      <c r="E961" s="7" t="s">
        <v>828</v>
      </c>
      <c r="F961" s="8">
        <v>50000</v>
      </c>
      <c r="G961" s="9"/>
      <c r="H961" s="4" t="s">
        <v>958</v>
      </c>
    </row>
    <row r="962" spans="1:8" ht="23.25" customHeight="1" x14ac:dyDescent="0.25">
      <c r="B962" s="87"/>
      <c r="C962" s="90"/>
      <c r="D962" s="10">
        <v>2007</v>
      </c>
      <c r="E962" s="7" t="s">
        <v>828</v>
      </c>
      <c r="F962" s="8">
        <v>81371</v>
      </c>
      <c r="G962" s="9"/>
      <c r="H962" s="4" t="s">
        <v>959</v>
      </c>
    </row>
    <row r="963" spans="1:8" ht="25.5" customHeight="1" x14ac:dyDescent="0.25">
      <c r="A963" s="6">
        <v>396</v>
      </c>
      <c r="B963" s="1" t="s">
        <v>317</v>
      </c>
      <c r="C963" s="2" t="s">
        <v>349</v>
      </c>
      <c r="D963" s="10"/>
      <c r="E963" s="7"/>
      <c r="F963" s="8"/>
      <c r="G963" s="9"/>
      <c r="H963" s="4" t="s">
        <v>1016</v>
      </c>
    </row>
    <row r="964" spans="1:8" ht="30" x14ac:dyDescent="0.25">
      <c r="A964" s="6">
        <v>397</v>
      </c>
      <c r="B964" s="85" t="s">
        <v>317</v>
      </c>
      <c r="C964" s="88" t="s">
        <v>350</v>
      </c>
      <c r="D964" s="10">
        <v>2016</v>
      </c>
      <c r="E964" s="7" t="s">
        <v>591</v>
      </c>
      <c r="F964" s="8">
        <v>130980</v>
      </c>
      <c r="G964" s="9"/>
      <c r="H964" s="4"/>
    </row>
    <row r="965" spans="1:8" ht="30" x14ac:dyDescent="0.25">
      <c r="B965" s="86"/>
      <c r="C965" s="89"/>
      <c r="D965" s="10">
        <v>2013</v>
      </c>
      <c r="E965" s="7" t="s">
        <v>632</v>
      </c>
      <c r="F965" s="8">
        <v>35871.730000000003</v>
      </c>
      <c r="G965" s="9"/>
      <c r="H965" s="4"/>
    </row>
    <row r="966" spans="1:8" ht="27" customHeight="1" x14ac:dyDescent="0.25">
      <c r="B966" s="87"/>
      <c r="C966" s="90"/>
      <c r="D966" s="10">
        <v>2006</v>
      </c>
      <c r="E966" s="7" t="s">
        <v>828</v>
      </c>
      <c r="F966" s="8">
        <v>100000</v>
      </c>
      <c r="G966" s="9"/>
      <c r="H966" s="4"/>
    </row>
    <row r="967" spans="1:8" ht="30" x14ac:dyDescent="0.25">
      <c r="A967" s="6">
        <v>398</v>
      </c>
      <c r="B967" s="85" t="s">
        <v>317</v>
      </c>
      <c r="C967" s="88" t="s">
        <v>351</v>
      </c>
      <c r="D967" s="10">
        <v>2019</v>
      </c>
      <c r="E967" s="7" t="s">
        <v>579</v>
      </c>
      <c r="F967" s="8">
        <v>3389000</v>
      </c>
      <c r="G967" s="9"/>
      <c r="H967" s="4" t="s">
        <v>620</v>
      </c>
    </row>
    <row r="968" spans="1:8" ht="24" customHeight="1" x14ac:dyDescent="0.25">
      <c r="A968" s="6">
        <v>399</v>
      </c>
      <c r="B968" s="86"/>
      <c r="C968" s="89"/>
      <c r="D968" s="10">
        <v>2016</v>
      </c>
      <c r="E968" s="7" t="s">
        <v>579</v>
      </c>
      <c r="F968" s="8">
        <v>2343000</v>
      </c>
      <c r="G968" s="9"/>
      <c r="H968" s="4" t="s">
        <v>674</v>
      </c>
    </row>
    <row r="969" spans="1:8" ht="30" x14ac:dyDescent="0.25">
      <c r="B969" s="86"/>
      <c r="C969" s="89"/>
      <c r="D969" s="10">
        <v>2015</v>
      </c>
      <c r="E969" s="7" t="s">
        <v>632</v>
      </c>
      <c r="F969" s="8">
        <v>160000</v>
      </c>
      <c r="G969" s="9"/>
      <c r="H969" s="4" t="s">
        <v>805</v>
      </c>
    </row>
    <row r="970" spans="1:8" ht="30.75" customHeight="1" x14ac:dyDescent="0.25">
      <c r="B970" s="87"/>
      <c r="C970" s="90"/>
      <c r="D970" s="10">
        <v>2008</v>
      </c>
      <c r="E970" s="7" t="s">
        <v>591</v>
      </c>
      <c r="F970" s="8">
        <v>210000</v>
      </c>
      <c r="G970" s="9"/>
      <c r="H970" s="4"/>
    </row>
    <row r="971" spans="1:8" ht="30" x14ac:dyDescent="0.25">
      <c r="A971" s="6">
        <v>400</v>
      </c>
      <c r="B971" s="1" t="s">
        <v>317</v>
      </c>
      <c r="C971" s="2" t="s">
        <v>352</v>
      </c>
      <c r="D971" s="10">
        <v>2016</v>
      </c>
      <c r="E971" s="7" t="s">
        <v>591</v>
      </c>
      <c r="F971" s="8">
        <v>100000</v>
      </c>
      <c r="G971" s="9"/>
      <c r="H971" s="4"/>
    </row>
    <row r="972" spans="1:8" ht="30" x14ac:dyDescent="0.25">
      <c r="A972" s="6">
        <v>401</v>
      </c>
      <c r="B972" s="85" t="s">
        <v>317</v>
      </c>
      <c r="C972" s="88" t="s">
        <v>353</v>
      </c>
      <c r="D972" s="10">
        <v>2018</v>
      </c>
      <c r="E972" s="7" t="s">
        <v>632</v>
      </c>
      <c r="F972" s="8">
        <v>202960</v>
      </c>
      <c r="G972" s="9"/>
      <c r="H972" s="4" t="s">
        <v>635</v>
      </c>
    </row>
    <row r="973" spans="1:8" ht="31.5" customHeight="1" x14ac:dyDescent="0.25">
      <c r="A973" s="6">
        <v>402</v>
      </c>
      <c r="B973" s="86"/>
      <c r="C973" s="89"/>
      <c r="D973" s="10">
        <v>2018</v>
      </c>
      <c r="E973" s="7" t="s">
        <v>632</v>
      </c>
      <c r="F973" s="8">
        <v>36580</v>
      </c>
      <c r="G973" s="9"/>
      <c r="H973" s="4" t="s">
        <v>636</v>
      </c>
    </row>
    <row r="974" spans="1:8" ht="31.5" customHeight="1" x14ac:dyDescent="0.25">
      <c r="B974" s="86"/>
      <c r="C974" s="89"/>
      <c r="D974" s="10">
        <v>2015</v>
      </c>
      <c r="E974" s="7" t="s">
        <v>632</v>
      </c>
      <c r="F974" s="8">
        <v>26000</v>
      </c>
      <c r="G974" s="9"/>
      <c r="H974" s="4" t="s">
        <v>690</v>
      </c>
    </row>
    <row r="975" spans="1:8" ht="31.5" customHeight="1" x14ac:dyDescent="0.25">
      <c r="B975" s="86"/>
      <c r="C975" s="89"/>
      <c r="D975" s="10">
        <v>2013</v>
      </c>
      <c r="E975" s="7" t="s">
        <v>591</v>
      </c>
      <c r="F975" s="8">
        <v>20500</v>
      </c>
      <c r="G975" s="9"/>
      <c r="H975" s="4" t="s">
        <v>723</v>
      </c>
    </row>
    <row r="976" spans="1:8" ht="31.5" customHeight="1" x14ac:dyDescent="0.25">
      <c r="B976" s="86"/>
      <c r="C976" s="89"/>
      <c r="D976" s="10">
        <v>2013</v>
      </c>
      <c r="E976" s="7" t="s">
        <v>591</v>
      </c>
      <c r="F976" s="8">
        <v>15000</v>
      </c>
      <c r="G976" s="9"/>
      <c r="H976" s="4" t="s">
        <v>724</v>
      </c>
    </row>
    <row r="977" spans="1:8" ht="31.5" customHeight="1" x14ac:dyDescent="0.25">
      <c r="B977" s="86"/>
      <c r="C977" s="89"/>
      <c r="D977" s="10">
        <v>2013</v>
      </c>
      <c r="E977" s="7" t="s">
        <v>591</v>
      </c>
      <c r="F977" s="8">
        <v>134886.64000000001</v>
      </c>
      <c r="G977" s="9"/>
      <c r="H977" s="4" t="s">
        <v>727</v>
      </c>
    </row>
    <row r="978" spans="1:8" ht="31.5" customHeight="1" x14ac:dyDescent="0.25">
      <c r="B978" s="86"/>
      <c r="C978" s="89"/>
      <c r="D978" s="10">
        <v>2013</v>
      </c>
      <c r="E978" s="7" t="s">
        <v>632</v>
      </c>
      <c r="F978" s="8">
        <v>88880.95</v>
      </c>
      <c r="G978" s="9"/>
      <c r="H978" s="4" t="s">
        <v>636</v>
      </c>
    </row>
    <row r="979" spans="1:8" ht="31.5" customHeight="1" x14ac:dyDescent="0.25">
      <c r="B979" s="86"/>
      <c r="C979" s="89"/>
      <c r="D979" s="10">
        <v>2012</v>
      </c>
      <c r="E979" s="7" t="s">
        <v>632</v>
      </c>
      <c r="F979" s="8">
        <v>23950</v>
      </c>
      <c r="G979" s="9"/>
      <c r="H979" s="4"/>
    </row>
    <row r="980" spans="1:8" ht="31.5" customHeight="1" x14ac:dyDescent="0.25">
      <c r="B980" s="86"/>
      <c r="C980" s="89"/>
      <c r="D980" s="10">
        <v>2011</v>
      </c>
      <c r="E980" s="7" t="s">
        <v>632</v>
      </c>
      <c r="F980" s="8">
        <v>202000</v>
      </c>
      <c r="G980" s="9"/>
      <c r="H980" s="4" t="s">
        <v>769</v>
      </c>
    </row>
    <row r="981" spans="1:8" ht="31.5" customHeight="1" x14ac:dyDescent="0.25">
      <c r="B981" s="86"/>
      <c r="C981" s="89"/>
      <c r="D981" s="10">
        <v>2007</v>
      </c>
      <c r="E981" s="7" t="s">
        <v>828</v>
      </c>
      <c r="F981" s="8">
        <v>50000</v>
      </c>
      <c r="G981" s="9"/>
      <c r="H981" s="4" t="s">
        <v>577</v>
      </c>
    </row>
    <row r="982" spans="1:8" ht="31.5" customHeight="1" x14ac:dyDescent="0.25">
      <c r="B982" s="86"/>
      <c r="C982" s="89"/>
      <c r="D982" s="10">
        <v>2006</v>
      </c>
      <c r="E982" s="7" t="s">
        <v>828</v>
      </c>
      <c r="F982" s="8">
        <v>75000</v>
      </c>
      <c r="G982" s="9"/>
      <c r="H982" s="4" t="s">
        <v>636</v>
      </c>
    </row>
    <row r="983" spans="1:8" ht="31.5" customHeight="1" x14ac:dyDescent="0.25">
      <c r="B983" s="86"/>
      <c r="C983" s="89"/>
      <c r="D983" s="10">
        <v>2006</v>
      </c>
      <c r="E983" s="7" t="s">
        <v>828</v>
      </c>
      <c r="F983" s="8">
        <v>200000</v>
      </c>
      <c r="G983" s="9"/>
      <c r="H983" s="4" t="s">
        <v>1000</v>
      </c>
    </row>
    <row r="984" spans="1:8" ht="31.5" customHeight="1" x14ac:dyDescent="0.25">
      <c r="B984" s="87"/>
      <c r="C984" s="90"/>
      <c r="D984" s="10">
        <v>2006</v>
      </c>
      <c r="E984" s="7" t="s">
        <v>828</v>
      </c>
      <c r="F984" s="8">
        <v>141052</v>
      </c>
      <c r="G984" s="9"/>
      <c r="H984" s="4" t="s">
        <v>1001</v>
      </c>
    </row>
    <row r="985" spans="1:8" ht="20.25" customHeight="1" x14ac:dyDescent="0.25">
      <c r="A985" s="6">
        <v>403</v>
      </c>
      <c r="B985" s="85" t="s">
        <v>317</v>
      </c>
      <c r="C985" s="88" t="s">
        <v>354</v>
      </c>
      <c r="D985" s="10">
        <v>2016</v>
      </c>
      <c r="E985" s="7" t="s">
        <v>579</v>
      </c>
      <c r="F985" s="8">
        <v>2343000</v>
      </c>
      <c r="G985" s="9">
        <v>10</v>
      </c>
      <c r="H985" s="4" t="s">
        <v>674</v>
      </c>
    </row>
    <row r="986" spans="1:8" ht="30" x14ac:dyDescent="0.25">
      <c r="B986" s="86"/>
      <c r="C986" s="89"/>
      <c r="D986" s="10">
        <v>2015</v>
      </c>
      <c r="E986" s="7" t="s">
        <v>632</v>
      </c>
      <c r="F986" s="8">
        <v>80000</v>
      </c>
      <c r="G986" s="9"/>
      <c r="H986" s="4"/>
    </row>
    <row r="987" spans="1:8" ht="30" x14ac:dyDescent="0.25">
      <c r="B987" s="86"/>
      <c r="C987" s="89"/>
      <c r="D987" s="10">
        <v>2013</v>
      </c>
      <c r="E987" s="7" t="s">
        <v>579</v>
      </c>
      <c r="F987" s="8">
        <v>3222513.64</v>
      </c>
      <c r="G987" s="9">
        <v>8.1</v>
      </c>
      <c r="H987" s="4" t="s">
        <v>738</v>
      </c>
    </row>
    <row r="988" spans="1:8" ht="30" x14ac:dyDescent="0.25">
      <c r="B988" s="86"/>
      <c r="C988" s="89"/>
      <c r="D988" s="10">
        <v>2010</v>
      </c>
      <c r="E988" s="7" t="s">
        <v>632</v>
      </c>
      <c r="F988" s="8">
        <v>45000</v>
      </c>
      <c r="G988" s="9"/>
      <c r="H988" s="4"/>
    </row>
    <row r="989" spans="1:8" ht="26.25" customHeight="1" x14ac:dyDescent="0.25">
      <c r="B989" s="87"/>
      <c r="C989" s="90"/>
      <c r="D989" s="10">
        <v>2009</v>
      </c>
      <c r="E989" s="7" t="s">
        <v>632</v>
      </c>
      <c r="F989" s="8">
        <v>31630</v>
      </c>
      <c r="G989" s="9"/>
      <c r="H989" s="4"/>
    </row>
    <row r="990" spans="1:8" ht="30" x14ac:dyDescent="0.25">
      <c r="A990" s="6">
        <v>404</v>
      </c>
      <c r="B990" s="85" t="s">
        <v>317</v>
      </c>
      <c r="C990" s="88" t="s">
        <v>355</v>
      </c>
      <c r="D990" s="10">
        <v>2015</v>
      </c>
      <c r="E990" s="7" t="s">
        <v>632</v>
      </c>
      <c r="F990" s="8">
        <v>125000</v>
      </c>
      <c r="G990" s="9"/>
      <c r="H990" s="4"/>
    </row>
    <row r="991" spans="1:8" ht="24.75" customHeight="1" x14ac:dyDescent="0.25">
      <c r="B991" s="87"/>
      <c r="C991" s="90"/>
      <c r="D991" s="10">
        <v>2005</v>
      </c>
      <c r="E991" s="7" t="s">
        <v>828</v>
      </c>
      <c r="F991" s="8">
        <v>86250</v>
      </c>
      <c r="G991" s="9"/>
      <c r="H991" s="4"/>
    </row>
    <row r="992" spans="1:8" ht="45" x14ac:dyDescent="0.25">
      <c r="A992" s="6">
        <v>405</v>
      </c>
      <c r="B992" s="85" t="s">
        <v>317</v>
      </c>
      <c r="C992" s="88" t="s">
        <v>356</v>
      </c>
      <c r="D992" s="10">
        <v>2017</v>
      </c>
      <c r="E992" s="7" t="s">
        <v>579</v>
      </c>
      <c r="F992" s="8">
        <v>3170000</v>
      </c>
      <c r="G992" s="9">
        <v>4.4000000000000004</v>
      </c>
      <c r="H992" s="4" t="s">
        <v>662</v>
      </c>
    </row>
    <row r="993" spans="1:8" ht="30" customHeight="1" x14ac:dyDescent="0.25">
      <c r="B993" s="87"/>
      <c r="C993" s="90"/>
      <c r="D993" s="10">
        <v>2007</v>
      </c>
      <c r="E993" s="7" t="s">
        <v>828</v>
      </c>
      <c r="F993" s="8">
        <v>150000</v>
      </c>
      <c r="G993" s="9"/>
      <c r="H993" s="4"/>
    </row>
    <row r="994" spans="1:8" ht="27" customHeight="1" x14ac:dyDescent="0.25">
      <c r="A994" s="6">
        <v>406</v>
      </c>
      <c r="B994" s="85" t="s">
        <v>317</v>
      </c>
      <c r="C994" s="88" t="s">
        <v>357</v>
      </c>
      <c r="D994" s="10">
        <v>2018</v>
      </c>
      <c r="E994" s="7" t="s">
        <v>579</v>
      </c>
      <c r="F994" s="8"/>
      <c r="G994" s="9">
        <v>0.85</v>
      </c>
      <c r="H994" s="4"/>
    </row>
    <row r="995" spans="1:8" ht="27" customHeight="1" x14ac:dyDescent="0.25">
      <c r="B995" s="86"/>
      <c r="C995" s="89"/>
      <c r="D995" s="10">
        <v>2008</v>
      </c>
      <c r="E995" s="7" t="s">
        <v>591</v>
      </c>
      <c r="F995" s="8">
        <v>75000</v>
      </c>
      <c r="G995" s="9"/>
      <c r="H995" s="4"/>
    </row>
    <row r="996" spans="1:8" ht="27" customHeight="1" x14ac:dyDescent="0.25">
      <c r="B996" s="87"/>
      <c r="C996" s="90"/>
      <c r="D996" s="10">
        <v>2007</v>
      </c>
      <c r="E996" s="7" t="s">
        <v>828</v>
      </c>
      <c r="F996" s="8">
        <v>150000</v>
      </c>
      <c r="G996" s="9"/>
      <c r="H996" s="4"/>
    </row>
    <row r="997" spans="1:8" ht="30" x14ac:dyDescent="0.25">
      <c r="A997" s="6">
        <v>407</v>
      </c>
      <c r="B997" s="85" t="s">
        <v>317</v>
      </c>
      <c r="C997" s="88" t="s">
        <v>358</v>
      </c>
      <c r="D997" s="10">
        <v>2016</v>
      </c>
      <c r="E997" s="7" t="s">
        <v>591</v>
      </c>
      <c r="F997" s="8">
        <v>108055</v>
      </c>
      <c r="G997" s="9"/>
      <c r="H997" s="4" t="s">
        <v>671</v>
      </c>
    </row>
    <row r="998" spans="1:8" ht="30" x14ac:dyDescent="0.25">
      <c r="B998" s="86"/>
      <c r="C998" s="89"/>
      <c r="D998" s="10">
        <v>2012</v>
      </c>
      <c r="E998" s="7" t="s">
        <v>632</v>
      </c>
      <c r="F998" s="8">
        <v>99000</v>
      </c>
      <c r="G998" s="9"/>
      <c r="H998" s="4"/>
    </row>
    <row r="999" spans="1:8" ht="30" x14ac:dyDescent="0.25">
      <c r="B999" s="86"/>
      <c r="C999" s="89"/>
      <c r="D999" s="10">
        <v>2011</v>
      </c>
      <c r="E999" s="7" t="s">
        <v>632</v>
      </c>
      <c r="F999" s="8">
        <v>116000</v>
      </c>
      <c r="G999" s="9"/>
      <c r="H999" s="4"/>
    </row>
    <row r="1000" spans="1:8" ht="26.25" customHeight="1" x14ac:dyDescent="0.25">
      <c r="B1000" s="86"/>
      <c r="C1000" s="89"/>
      <c r="D1000" s="10">
        <v>2007</v>
      </c>
      <c r="E1000" s="7" t="s">
        <v>828</v>
      </c>
      <c r="F1000" s="8">
        <v>132000</v>
      </c>
      <c r="G1000" s="9"/>
      <c r="H1000" s="4"/>
    </row>
    <row r="1001" spans="1:8" ht="26.25" customHeight="1" x14ac:dyDescent="0.25">
      <c r="B1001" s="87"/>
      <c r="C1001" s="90"/>
      <c r="D1001" s="10">
        <v>2006</v>
      </c>
      <c r="E1001" s="7" t="s">
        <v>828</v>
      </c>
      <c r="F1001" s="8">
        <v>200000</v>
      </c>
      <c r="G1001" s="9"/>
      <c r="H1001" s="4" t="s">
        <v>1004</v>
      </c>
    </row>
    <row r="1002" spans="1:8" ht="45" x14ac:dyDescent="0.25">
      <c r="A1002" s="6">
        <v>408</v>
      </c>
      <c r="B1002" s="85" t="s">
        <v>317</v>
      </c>
      <c r="C1002" s="88" t="s">
        <v>359</v>
      </c>
      <c r="D1002" s="10">
        <v>2017</v>
      </c>
      <c r="E1002" s="7" t="s">
        <v>579</v>
      </c>
      <c r="F1002" s="8">
        <v>3170000</v>
      </c>
      <c r="G1002" s="9">
        <v>12.2</v>
      </c>
      <c r="H1002" s="4" t="s">
        <v>662</v>
      </c>
    </row>
    <row r="1003" spans="1:8" ht="30" x14ac:dyDescent="0.25">
      <c r="B1003" s="86"/>
      <c r="C1003" s="89"/>
      <c r="D1003" s="10">
        <v>2015</v>
      </c>
      <c r="E1003" s="7" t="s">
        <v>632</v>
      </c>
      <c r="F1003" s="8">
        <v>82407.199999999997</v>
      </c>
      <c r="G1003" s="9"/>
      <c r="H1003" s="4"/>
    </row>
    <row r="1004" spans="1:8" ht="22.5" customHeight="1" x14ac:dyDescent="0.25">
      <c r="B1004" s="86"/>
      <c r="C1004" s="89"/>
      <c r="D1004" s="10">
        <v>2014</v>
      </c>
      <c r="E1004" s="7" t="s">
        <v>579</v>
      </c>
      <c r="F1004" s="8">
        <v>1350832.51</v>
      </c>
      <c r="G1004" s="9"/>
      <c r="H1004" s="4" t="s">
        <v>711</v>
      </c>
    </row>
    <row r="1005" spans="1:8" ht="30" x14ac:dyDescent="0.25">
      <c r="B1005" s="86"/>
      <c r="C1005" s="89"/>
      <c r="D1005" s="10">
        <v>2014</v>
      </c>
      <c r="E1005" s="7" t="s">
        <v>632</v>
      </c>
      <c r="F1005" s="8">
        <v>200000</v>
      </c>
      <c r="G1005" s="9"/>
      <c r="H1005" s="4"/>
    </row>
    <row r="1006" spans="1:8" ht="25.5" customHeight="1" x14ac:dyDescent="0.25">
      <c r="B1006" s="86"/>
      <c r="C1006" s="89"/>
      <c r="D1006" s="10">
        <v>2009</v>
      </c>
      <c r="E1006" s="7" t="s">
        <v>632</v>
      </c>
      <c r="F1006" s="8">
        <v>43743</v>
      </c>
      <c r="G1006" s="9"/>
      <c r="H1006" s="4"/>
    </row>
    <row r="1007" spans="1:8" ht="25.5" customHeight="1" x14ac:dyDescent="0.25">
      <c r="B1007" s="87"/>
      <c r="C1007" s="90"/>
      <c r="D1007" s="10">
        <v>2021</v>
      </c>
      <c r="E1007" s="7" t="s">
        <v>632</v>
      </c>
      <c r="F1007" s="8">
        <v>242200</v>
      </c>
      <c r="G1007" s="9"/>
      <c r="H1007" s="4"/>
    </row>
    <row r="1008" spans="1:8" ht="30" x14ac:dyDescent="0.25">
      <c r="A1008" s="6">
        <v>409</v>
      </c>
      <c r="B1008" s="85" t="s">
        <v>317</v>
      </c>
      <c r="C1008" s="88" t="s">
        <v>360</v>
      </c>
      <c r="D1008" s="10">
        <v>2015</v>
      </c>
      <c r="E1008" s="7" t="s">
        <v>632</v>
      </c>
      <c r="F1008" s="8">
        <v>155000</v>
      </c>
      <c r="G1008" s="9"/>
      <c r="H1008" s="4" t="s">
        <v>686</v>
      </c>
    </row>
    <row r="1009" spans="1:8" ht="45" x14ac:dyDescent="0.25">
      <c r="B1009" s="86"/>
      <c r="C1009" s="89"/>
      <c r="D1009" s="10">
        <v>2015</v>
      </c>
      <c r="E1009" s="7" t="s">
        <v>632</v>
      </c>
      <c r="F1009" s="8">
        <v>160000</v>
      </c>
      <c r="G1009" s="9"/>
      <c r="H1009" s="4" t="s">
        <v>691</v>
      </c>
    </row>
    <row r="1010" spans="1:8" ht="30.75" customHeight="1" x14ac:dyDescent="0.25">
      <c r="B1010" s="87"/>
      <c r="C1010" s="90"/>
      <c r="D1010" s="10">
        <v>2005</v>
      </c>
      <c r="E1010" s="7" t="s">
        <v>828</v>
      </c>
      <c r="F1010" s="8">
        <v>36000</v>
      </c>
      <c r="G1010" s="9"/>
      <c r="H1010" s="4"/>
    </row>
    <row r="1011" spans="1:8" ht="30" x14ac:dyDescent="0.25">
      <c r="A1011" s="6">
        <v>410</v>
      </c>
      <c r="B1011" s="85" t="s">
        <v>317</v>
      </c>
      <c r="C1011" s="88" t="s">
        <v>361</v>
      </c>
      <c r="D1011" s="10">
        <v>2016</v>
      </c>
      <c r="E1011" s="7" t="s">
        <v>591</v>
      </c>
      <c r="F1011" s="8">
        <v>187000</v>
      </c>
      <c r="G1011" s="9"/>
      <c r="H1011" s="4" t="s">
        <v>668</v>
      </c>
    </row>
    <row r="1012" spans="1:8" ht="30" x14ac:dyDescent="0.25">
      <c r="B1012" s="86"/>
      <c r="C1012" s="89"/>
      <c r="D1012" s="10">
        <v>2010</v>
      </c>
      <c r="E1012" s="7" t="s">
        <v>632</v>
      </c>
      <c r="F1012" s="8">
        <v>66080</v>
      </c>
      <c r="G1012" s="9"/>
      <c r="H1012" s="4" t="s">
        <v>835</v>
      </c>
    </row>
    <row r="1013" spans="1:8" ht="30" customHeight="1" x14ac:dyDescent="0.25">
      <c r="B1013" s="86"/>
      <c r="C1013" s="89"/>
      <c r="D1013" s="10">
        <v>2009</v>
      </c>
      <c r="E1013" s="7" t="s">
        <v>828</v>
      </c>
      <c r="F1013" s="8">
        <v>142200</v>
      </c>
      <c r="G1013" s="9"/>
      <c r="H1013" s="4" t="s">
        <v>899</v>
      </c>
    </row>
    <row r="1014" spans="1:8" ht="30" customHeight="1" x14ac:dyDescent="0.25">
      <c r="B1014" s="86"/>
      <c r="C1014" s="89"/>
      <c r="D1014" s="10">
        <v>2009</v>
      </c>
      <c r="E1014" s="7" t="s">
        <v>828</v>
      </c>
      <c r="F1014" s="8">
        <v>84000</v>
      </c>
      <c r="G1014" s="9"/>
      <c r="H1014" s="4" t="s">
        <v>900</v>
      </c>
    </row>
    <row r="1015" spans="1:8" ht="30" customHeight="1" x14ac:dyDescent="0.25">
      <c r="B1015" s="86"/>
      <c r="C1015" s="89"/>
      <c r="D1015" s="10">
        <v>2007</v>
      </c>
      <c r="E1015" s="7" t="s">
        <v>828</v>
      </c>
      <c r="F1015" s="8">
        <v>135000</v>
      </c>
      <c r="G1015" s="9"/>
      <c r="H1015" s="4" t="s">
        <v>960</v>
      </c>
    </row>
    <row r="1016" spans="1:8" ht="30" customHeight="1" x14ac:dyDescent="0.25">
      <c r="B1016" s="86"/>
      <c r="C1016" s="89"/>
      <c r="D1016" s="10">
        <v>2007</v>
      </c>
      <c r="E1016" s="7" t="s">
        <v>828</v>
      </c>
      <c r="F1016" s="8">
        <v>135000</v>
      </c>
      <c r="G1016" s="9"/>
      <c r="H1016" s="4" t="s">
        <v>961</v>
      </c>
    </row>
    <row r="1017" spans="1:8" ht="30" customHeight="1" x14ac:dyDescent="0.25">
      <c r="B1017" s="86"/>
      <c r="C1017" s="89"/>
      <c r="D1017" s="10">
        <v>2007</v>
      </c>
      <c r="E1017" s="7" t="s">
        <v>828</v>
      </c>
      <c r="F1017" s="8">
        <v>140000</v>
      </c>
      <c r="G1017" s="9"/>
      <c r="H1017" s="4" t="s">
        <v>962</v>
      </c>
    </row>
    <row r="1018" spans="1:8" ht="30" customHeight="1" x14ac:dyDescent="0.25">
      <c r="B1018" s="86"/>
      <c r="C1018" s="89"/>
      <c r="D1018" s="10">
        <v>2006</v>
      </c>
      <c r="E1018" s="7" t="s">
        <v>828</v>
      </c>
      <c r="F1018" s="8">
        <v>151357</v>
      </c>
      <c r="G1018" s="9"/>
      <c r="H1018" s="4" t="s">
        <v>999</v>
      </c>
    </row>
    <row r="1019" spans="1:8" ht="30" customHeight="1" x14ac:dyDescent="0.25">
      <c r="B1019" s="87"/>
      <c r="C1019" s="90"/>
      <c r="D1019" s="10">
        <v>2006</v>
      </c>
      <c r="E1019" s="7" t="s">
        <v>828</v>
      </c>
      <c r="F1019" s="8">
        <v>100000</v>
      </c>
      <c r="G1019" s="9"/>
      <c r="H1019" s="4"/>
    </row>
    <row r="1020" spans="1:8" ht="35.25" customHeight="1" x14ac:dyDescent="0.25">
      <c r="A1020" s="6">
        <v>411</v>
      </c>
      <c r="B1020" s="85" t="s">
        <v>362</v>
      </c>
      <c r="C1020" s="88" t="s">
        <v>363</v>
      </c>
      <c r="D1020" s="10">
        <v>2011</v>
      </c>
      <c r="E1020" s="7" t="s">
        <v>828</v>
      </c>
      <c r="F1020" s="8">
        <v>175702</v>
      </c>
      <c r="G1020" s="9"/>
      <c r="H1020" s="4" t="s">
        <v>770</v>
      </c>
    </row>
    <row r="1021" spans="1:8" ht="25.5" customHeight="1" x14ac:dyDescent="0.25">
      <c r="B1021" s="86"/>
      <c r="C1021" s="89"/>
      <c r="D1021" s="10">
        <v>2010</v>
      </c>
      <c r="E1021" s="7" t="s">
        <v>828</v>
      </c>
      <c r="F1021" s="8">
        <v>110000</v>
      </c>
      <c r="G1021" s="9"/>
      <c r="H1021" s="4" t="s">
        <v>864</v>
      </c>
    </row>
    <row r="1022" spans="1:8" ht="25.5" customHeight="1" x14ac:dyDescent="0.25">
      <c r="B1022" s="87"/>
      <c r="C1022" s="90"/>
      <c r="D1022" s="10">
        <v>2007</v>
      </c>
      <c r="E1022" s="7" t="s">
        <v>828</v>
      </c>
      <c r="F1022" s="8">
        <v>76000</v>
      </c>
      <c r="G1022" s="9"/>
      <c r="H1022" s="4"/>
    </row>
    <row r="1023" spans="1:8" ht="60" x14ac:dyDescent="0.25">
      <c r="A1023" s="6">
        <v>412</v>
      </c>
      <c r="B1023" s="85" t="s">
        <v>362</v>
      </c>
      <c r="C1023" s="88" t="s">
        <v>364</v>
      </c>
      <c r="D1023" s="12">
        <v>2019</v>
      </c>
      <c r="E1023" s="11" t="s">
        <v>579</v>
      </c>
      <c r="F1023" s="13">
        <v>6880000</v>
      </c>
      <c r="G1023" s="14">
        <v>4.5999999999999996</v>
      </c>
      <c r="H1023" s="4" t="s">
        <v>622</v>
      </c>
    </row>
    <row r="1024" spans="1:8" ht="30" x14ac:dyDescent="0.25">
      <c r="B1024" s="86"/>
      <c r="C1024" s="89"/>
      <c r="D1024" s="10">
        <v>2015</v>
      </c>
      <c r="E1024" s="7" t="s">
        <v>632</v>
      </c>
      <c r="F1024" s="8">
        <v>611325.66</v>
      </c>
      <c r="G1024" s="9"/>
      <c r="H1024" s="4" t="s">
        <v>806</v>
      </c>
    </row>
    <row r="1025" spans="1:8" ht="30.75" customHeight="1" x14ac:dyDescent="0.25">
      <c r="B1025" s="86"/>
      <c r="C1025" s="89"/>
      <c r="D1025" s="10">
        <v>2013</v>
      </c>
      <c r="E1025" s="7" t="s">
        <v>632</v>
      </c>
      <c r="F1025" s="8">
        <v>100000</v>
      </c>
      <c r="G1025" s="9"/>
      <c r="H1025" s="4" t="s">
        <v>730</v>
      </c>
    </row>
    <row r="1026" spans="1:8" ht="30.75" customHeight="1" x14ac:dyDescent="0.25">
      <c r="B1026" s="86"/>
      <c r="C1026" s="89"/>
      <c r="D1026" s="10">
        <v>2010</v>
      </c>
      <c r="E1026" s="7" t="s">
        <v>632</v>
      </c>
      <c r="F1026" s="8">
        <v>136500</v>
      </c>
      <c r="G1026" s="9"/>
      <c r="H1026" s="4" t="s">
        <v>861</v>
      </c>
    </row>
    <row r="1027" spans="1:8" ht="30.75" customHeight="1" x14ac:dyDescent="0.25">
      <c r="B1027" s="86"/>
      <c r="C1027" s="89"/>
      <c r="D1027" s="10">
        <v>2010</v>
      </c>
      <c r="E1027" s="7" t="s">
        <v>632</v>
      </c>
      <c r="F1027" s="8">
        <v>124124</v>
      </c>
      <c r="G1027" s="9"/>
      <c r="H1027" s="4" t="s">
        <v>866</v>
      </c>
    </row>
    <row r="1028" spans="1:8" ht="30.75" customHeight="1" x14ac:dyDescent="0.25">
      <c r="B1028" s="86"/>
      <c r="C1028" s="89"/>
      <c r="D1028" s="10">
        <v>2007</v>
      </c>
      <c r="E1028" s="7" t="s">
        <v>828</v>
      </c>
      <c r="F1028" s="8">
        <v>61000</v>
      </c>
      <c r="G1028" s="9"/>
      <c r="H1028" s="4" t="s">
        <v>963</v>
      </c>
    </row>
    <row r="1029" spans="1:8" ht="30.75" customHeight="1" x14ac:dyDescent="0.25">
      <c r="B1029" s="87"/>
      <c r="C1029" s="90"/>
      <c r="D1029" s="10">
        <v>2021</v>
      </c>
      <c r="E1029" s="7" t="s">
        <v>632</v>
      </c>
      <c r="F1029" s="8">
        <v>40000</v>
      </c>
      <c r="G1029" s="9"/>
      <c r="H1029" s="4" t="s">
        <v>1015</v>
      </c>
    </row>
    <row r="1030" spans="1:8" ht="45" x14ac:dyDescent="0.25">
      <c r="A1030" s="6">
        <v>413</v>
      </c>
      <c r="B1030" s="85" t="s">
        <v>362</v>
      </c>
      <c r="C1030" s="88" t="s">
        <v>365</v>
      </c>
      <c r="D1030" s="10">
        <v>2016</v>
      </c>
      <c r="E1030" s="7" t="s">
        <v>579</v>
      </c>
      <c r="F1030" s="8">
        <v>1374665.53</v>
      </c>
      <c r="G1030" s="9">
        <v>7.25</v>
      </c>
      <c r="H1030" s="4" t="s">
        <v>676</v>
      </c>
    </row>
    <row r="1031" spans="1:8" ht="33.75" customHeight="1" x14ac:dyDescent="0.25">
      <c r="B1031" s="86"/>
      <c r="C1031" s="89"/>
      <c r="D1031" s="10">
        <v>2013</v>
      </c>
      <c r="E1031" s="7" t="s">
        <v>632</v>
      </c>
      <c r="F1031" s="8">
        <v>35000</v>
      </c>
      <c r="G1031" s="9"/>
      <c r="H1031" s="4"/>
    </row>
    <row r="1032" spans="1:8" ht="33.75" customHeight="1" x14ac:dyDescent="0.25">
      <c r="B1032" s="86"/>
      <c r="C1032" s="89"/>
      <c r="D1032" s="10">
        <v>2010</v>
      </c>
      <c r="E1032" s="7" t="s">
        <v>632</v>
      </c>
      <c r="F1032" s="8">
        <v>8450</v>
      </c>
      <c r="G1032" s="9"/>
      <c r="H1032" s="4" t="s">
        <v>872</v>
      </c>
    </row>
    <row r="1033" spans="1:8" ht="33.75" customHeight="1" x14ac:dyDescent="0.25">
      <c r="B1033" s="86"/>
      <c r="C1033" s="89"/>
      <c r="D1033" s="10">
        <v>2009</v>
      </c>
      <c r="E1033" s="7" t="s">
        <v>632</v>
      </c>
      <c r="F1033" s="8">
        <v>53000</v>
      </c>
      <c r="G1033" s="9"/>
      <c r="H1033" s="4"/>
    </row>
    <row r="1034" spans="1:8" ht="33.75" customHeight="1" x14ac:dyDescent="0.25">
      <c r="B1034" s="86"/>
      <c r="C1034" s="89"/>
      <c r="D1034" s="10">
        <v>2008</v>
      </c>
      <c r="E1034" s="7" t="s">
        <v>591</v>
      </c>
      <c r="F1034" s="8">
        <v>30000</v>
      </c>
      <c r="G1034" s="9"/>
      <c r="H1034" s="4"/>
    </row>
    <row r="1035" spans="1:8" ht="33.75" customHeight="1" x14ac:dyDescent="0.25">
      <c r="B1035" s="87"/>
      <c r="C1035" s="90"/>
      <c r="D1035" s="10">
        <v>2006</v>
      </c>
      <c r="E1035" s="7" t="s">
        <v>828</v>
      </c>
      <c r="F1035" s="8">
        <v>75000</v>
      </c>
      <c r="G1035" s="9"/>
      <c r="H1035" s="4"/>
    </row>
    <row r="1036" spans="1:8" ht="60" x14ac:dyDescent="0.25">
      <c r="A1036" s="6">
        <v>414</v>
      </c>
      <c r="B1036" s="85" t="s">
        <v>362</v>
      </c>
      <c r="C1036" s="88" t="s">
        <v>366</v>
      </c>
      <c r="D1036" s="12">
        <v>2019</v>
      </c>
      <c r="E1036" s="11" t="s">
        <v>579</v>
      </c>
      <c r="F1036" s="13">
        <v>6880000</v>
      </c>
      <c r="G1036" s="14">
        <v>3.1</v>
      </c>
      <c r="H1036" s="4" t="s">
        <v>622</v>
      </c>
    </row>
    <row r="1037" spans="1:8" ht="30" x14ac:dyDescent="0.25">
      <c r="B1037" s="86"/>
      <c r="C1037" s="89"/>
      <c r="D1037" s="10">
        <v>2015</v>
      </c>
      <c r="E1037" s="7" t="s">
        <v>579</v>
      </c>
      <c r="F1037" s="8">
        <v>1842611.19</v>
      </c>
      <c r="G1037" s="9"/>
      <c r="H1037" s="4" t="s">
        <v>699</v>
      </c>
    </row>
    <row r="1038" spans="1:8" ht="32.25" customHeight="1" x14ac:dyDescent="0.25">
      <c r="B1038" s="87"/>
      <c r="C1038" s="90"/>
      <c r="D1038" s="10">
        <v>2008</v>
      </c>
      <c r="E1038" s="7" t="s">
        <v>591</v>
      </c>
      <c r="F1038" s="8">
        <v>30000</v>
      </c>
      <c r="G1038" s="9"/>
      <c r="H1038" s="4"/>
    </row>
    <row r="1039" spans="1:8" ht="30" x14ac:dyDescent="0.25">
      <c r="A1039" s="6">
        <v>415</v>
      </c>
      <c r="B1039" s="85" t="s">
        <v>362</v>
      </c>
      <c r="C1039" s="88" t="s">
        <v>367</v>
      </c>
      <c r="D1039" s="10">
        <v>2015</v>
      </c>
      <c r="E1039" s="7" t="s">
        <v>579</v>
      </c>
      <c r="F1039" s="8">
        <v>1842611.19</v>
      </c>
      <c r="G1039" s="9">
        <v>11.3</v>
      </c>
      <c r="H1039" s="4" t="s">
        <v>699</v>
      </c>
    </row>
    <row r="1040" spans="1:8" ht="30" x14ac:dyDescent="0.25">
      <c r="B1040" s="86"/>
      <c r="C1040" s="89"/>
      <c r="D1040" s="10">
        <v>2009</v>
      </c>
      <c r="E1040" s="7" t="s">
        <v>632</v>
      </c>
      <c r="F1040" s="8">
        <v>104000</v>
      </c>
      <c r="G1040" s="9"/>
      <c r="H1040" s="4"/>
    </row>
    <row r="1041" spans="1:8" ht="31.5" customHeight="1" x14ac:dyDescent="0.25">
      <c r="B1041" s="86"/>
      <c r="C1041" s="89"/>
      <c r="D1041" s="10">
        <v>2008</v>
      </c>
      <c r="E1041" s="7" t="s">
        <v>591</v>
      </c>
      <c r="F1041" s="8">
        <v>150000</v>
      </c>
      <c r="G1041" s="9"/>
      <c r="H1041" s="4"/>
    </row>
    <row r="1042" spans="1:8" ht="31.5" customHeight="1" x14ac:dyDescent="0.25">
      <c r="B1042" s="87"/>
      <c r="C1042" s="90"/>
      <c r="D1042" s="10">
        <v>2007</v>
      </c>
      <c r="E1042" s="7" t="s">
        <v>828</v>
      </c>
      <c r="F1042" s="8">
        <v>50000</v>
      </c>
      <c r="G1042" s="9"/>
      <c r="H1042" s="4"/>
    </row>
    <row r="1043" spans="1:8" ht="30" x14ac:dyDescent="0.25">
      <c r="A1043" s="6">
        <v>416</v>
      </c>
      <c r="B1043" s="85" t="s">
        <v>362</v>
      </c>
      <c r="C1043" s="88" t="s">
        <v>368</v>
      </c>
      <c r="D1043" s="10">
        <v>2015</v>
      </c>
      <c r="E1043" s="7" t="s">
        <v>632</v>
      </c>
      <c r="F1043" s="8">
        <v>611325.66</v>
      </c>
      <c r="G1043" s="9"/>
      <c r="H1043" s="4" t="s">
        <v>692</v>
      </c>
    </row>
    <row r="1044" spans="1:8" ht="32.25" customHeight="1" x14ac:dyDescent="0.25">
      <c r="B1044" s="86"/>
      <c r="C1044" s="89"/>
      <c r="D1044" s="10">
        <v>2010</v>
      </c>
      <c r="E1044" s="7" t="s">
        <v>632</v>
      </c>
      <c r="F1044" s="8">
        <v>40000</v>
      </c>
      <c r="G1044" s="9"/>
      <c r="H1044" s="4"/>
    </row>
    <row r="1045" spans="1:8" ht="37.5" customHeight="1" x14ac:dyDescent="0.25">
      <c r="B1045" s="87"/>
      <c r="C1045" s="90"/>
      <c r="D1045" s="10">
        <v>2010</v>
      </c>
      <c r="E1045" s="7" t="s">
        <v>632</v>
      </c>
      <c r="F1045" s="8">
        <v>124124</v>
      </c>
      <c r="G1045" s="9"/>
      <c r="H1045" s="4" t="s">
        <v>866</v>
      </c>
    </row>
    <row r="1046" spans="1:8" ht="45" x14ac:dyDescent="0.25">
      <c r="A1046" s="6">
        <v>417</v>
      </c>
      <c r="B1046" s="85" t="s">
        <v>362</v>
      </c>
      <c r="C1046" s="88" t="s">
        <v>369</v>
      </c>
      <c r="D1046" s="10">
        <v>2016</v>
      </c>
      <c r="E1046" s="7" t="s">
        <v>579</v>
      </c>
      <c r="F1046" s="8">
        <v>1374665.53</v>
      </c>
      <c r="G1046" s="9"/>
      <c r="H1046" s="4" t="s">
        <v>676</v>
      </c>
    </row>
    <row r="1047" spans="1:8" ht="30" x14ac:dyDescent="0.25">
      <c r="B1047" s="86"/>
      <c r="C1047" s="89"/>
      <c r="D1047" s="10">
        <v>2015</v>
      </c>
      <c r="E1047" s="7" t="s">
        <v>579</v>
      </c>
      <c r="F1047" s="8">
        <v>1842611.19</v>
      </c>
      <c r="G1047" s="9"/>
      <c r="H1047" s="4" t="s">
        <v>699</v>
      </c>
    </row>
    <row r="1048" spans="1:8" ht="27" customHeight="1" x14ac:dyDescent="0.25">
      <c r="B1048" s="86"/>
      <c r="C1048" s="89"/>
      <c r="D1048" s="10">
        <v>2007</v>
      </c>
      <c r="E1048" s="7" t="s">
        <v>828</v>
      </c>
      <c r="F1048" s="8">
        <v>50000</v>
      </c>
      <c r="G1048" s="9"/>
      <c r="H1048" s="4" t="s">
        <v>964</v>
      </c>
    </row>
    <row r="1049" spans="1:8" ht="27" customHeight="1" x14ac:dyDescent="0.25">
      <c r="B1049" s="87"/>
      <c r="C1049" s="90"/>
      <c r="D1049" s="10">
        <v>2006</v>
      </c>
      <c r="E1049" s="7" t="s">
        <v>828</v>
      </c>
      <c r="F1049" s="8">
        <v>75000</v>
      </c>
      <c r="G1049" s="9"/>
      <c r="H1049" s="4"/>
    </row>
    <row r="1050" spans="1:8" ht="30" x14ac:dyDescent="0.25">
      <c r="A1050" s="6">
        <v>418</v>
      </c>
      <c r="B1050" s="85" t="s">
        <v>362</v>
      </c>
      <c r="C1050" s="88" t="s">
        <v>14</v>
      </c>
      <c r="D1050" s="10">
        <v>2014</v>
      </c>
      <c r="E1050" s="7" t="s">
        <v>579</v>
      </c>
      <c r="F1050" s="8">
        <v>1488859.41</v>
      </c>
      <c r="G1050" s="9"/>
      <c r="H1050" s="4" t="s">
        <v>718</v>
      </c>
    </row>
    <row r="1051" spans="1:8" ht="29.25" customHeight="1" x14ac:dyDescent="0.25">
      <c r="B1051" s="86"/>
      <c r="C1051" s="89"/>
      <c r="D1051" s="10">
        <v>2010</v>
      </c>
      <c r="E1051" s="7" t="s">
        <v>632</v>
      </c>
      <c r="F1051" s="8">
        <v>72000</v>
      </c>
      <c r="G1051" s="9"/>
      <c r="H1051" s="4" t="s">
        <v>859</v>
      </c>
    </row>
    <row r="1052" spans="1:8" ht="34.5" customHeight="1" x14ac:dyDescent="0.25">
      <c r="B1052" s="86"/>
      <c r="C1052" s="89"/>
      <c r="D1052" s="10">
        <v>2009</v>
      </c>
      <c r="E1052" s="7" t="s">
        <v>632</v>
      </c>
      <c r="F1052" s="8"/>
      <c r="G1052" s="9"/>
      <c r="H1052" s="4"/>
    </row>
    <row r="1053" spans="1:8" ht="34.5" customHeight="1" x14ac:dyDescent="0.25">
      <c r="B1053" s="87"/>
      <c r="C1053" s="90"/>
      <c r="D1053" s="10">
        <v>2006</v>
      </c>
      <c r="E1053" s="7" t="s">
        <v>828</v>
      </c>
      <c r="F1053" s="8">
        <v>245000</v>
      </c>
      <c r="G1053" s="9"/>
      <c r="H1053" s="4"/>
    </row>
    <row r="1054" spans="1:8" ht="24.75" customHeight="1" x14ac:dyDescent="0.25">
      <c r="A1054" s="6">
        <v>419</v>
      </c>
      <c r="B1054" s="85" t="s">
        <v>362</v>
      </c>
      <c r="C1054" s="88" t="s">
        <v>558</v>
      </c>
      <c r="D1054" s="10">
        <v>2013</v>
      </c>
      <c r="E1054" s="7" t="s">
        <v>632</v>
      </c>
      <c r="F1054" s="8">
        <v>150000</v>
      </c>
      <c r="G1054" s="9"/>
      <c r="H1054" s="4" t="s">
        <v>729</v>
      </c>
    </row>
    <row r="1055" spans="1:8" ht="30" x14ac:dyDescent="0.25">
      <c r="B1055" s="86"/>
      <c r="C1055" s="89"/>
      <c r="D1055" s="10">
        <v>2013</v>
      </c>
      <c r="E1055" s="7" t="s">
        <v>579</v>
      </c>
      <c r="F1055" s="8">
        <v>3763640.39</v>
      </c>
      <c r="G1055" s="9"/>
      <c r="H1055" s="4" t="s">
        <v>741</v>
      </c>
    </row>
    <row r="1056" spans="1:8" ht="27.75" customHeight="1" x14ac:dyDescent="0.25">
      <c r="B1056" s="86"/>
      <c r="C1056" s="89"/>
      <c r="D1056" s="10">
        <v>2011</v>
      </c>
      <c r="E1056" s="7" t="s">
        <v>632</v>
      </c>
      <c r="F1056" s="8">
        <v>259600</v>
      </c>
      <c r="G1056" s="9"/>
      <c r="H1056" s="4" t="s">
        <v>771</v>
      </c>
    </row>
    <row r="1057" spans="1:8" ht="22.5" customHeight="1" x14ac:dyDescent="0.25">
      <c r="B1057" s="86"/>
      <c r="C1057" s="89"/>
      <c r="D1057" s="10">
        <v>2010</v>
      </c>
      <c r="E1057" s="7" t="s">
        <v>820</v>
      </c>
      <c r="F1057" s="8"/>
      <c r="G1057" s="9"/>
      <c r="H1057" s="4" t="s">
        <v>1007</v>
      </c>
    </row>
    <row r="1058" spans="1:8" ht="29.25" customHeight="1" x14ac:dyDescent="0.25">
      <c r="B1058" s="86"/>
      <c r="C1058" s="89"/>
      <c r="D1058" s="10">
        <v>2008</v>
      </c>
      <c r="E1058" s="7" t="s">
        <v>592</v>
      </c>
      <c r="F1058" s="8">
        <v>30000</v>
      </c>
      <c r="G1058" s="9"/>
      <c r="H1058" s="4"/>
    </row>
    <row r="1059" spans="1:8" ht="29.25" customHeight="1" x14ac:dyDescent="0.25">
      <c r="B1059" s="87"/>
      <c r="C1059" s="90"/>
      <c r="D1059" s="10">
        <v>2006</v>
      </c>
      <c r="E1059" s="7" t="s">
        <v>828</v>
      </c>
      <c r="F1059" s="8">
        <v>130000</v>
      </c>
      <c r="G1059" s="9"/>
      <c r="H1059" s="4" t="s">
        <v>1006</v>
      </c>
    </row>
    <row r="1060" spans="1:8" ht="30" x14ac:dyDescent="0.25">
      <c r="A1060" s="6">
        <v>420</v>
      </c>
      <c r="B1060" s="85" t="s">
        <v>362</v>
      </c>
      <c r="C1060" s="88" t="s">
        <v>370</v>
      </c>
      <c r="D1060" s="10">
        <v>2019</v>
      </c>
      <c r="E1060" s="7" t="s">
        <v>592</v>
      </c>
      <c r="F1060" s="8">
        <v>192268.46</v>
      </c>
      <c r="G1060" s="9"/>
      <c r="H1060" s="4"/>
    </row>
    <row r="1061" spans="1:8" ht="30" x14ac:dyDescent="0.25">
      <c r="B1061" s="86"/>
      <c r="C1061" s="89"/>
      <c r="D1061" s="10">
        <v>2010</v>
      </c>
      <c r="E1061" s="7" t="s">
        <v>632</v>
      </c>
      <c r="F1061" s="8">
        <v>19000</v>
      </c>
      <c r="G1061" s="9"/>
      <c r="H1061" s="4"/>
    </row>
    <row r="1062" spans="1:8" ht="27.75" customHeight="1" x14ac:dyDescent="0.25">
      <c r="B1062" s="87"/>
      <c r="C1062" s="90"/>
      <c r="D1062" s="10">
        <v>2007</v>
      </c>
      <c r="E1062" s="7" t="s">
        <v>828</v>
      </c>
      <c r="F1062" s="8">
        <v>51000</v>
      </c>
      <c r="G1062" s="9"/>
      <c r="H1062" s="4"/>
    </row>
    <row r="1063" spans="1:8" ht="30" x14ac:dyDescent="0.25">
      <c r="A1063" s="6">
        <v>421</v>
      </c>
      <c r="B1063" s="1" t="s">
        <v>362</v>
      </c>
      <c r="C1063" s="2" t="s">
        <v>371</v>
      </c>
      <c r="D1063" s="10">
        <v>2011</v>
      </c>
      <c r="E1063" s="7" t="s">
        <v>632</v>
      </c>
      <c r="F1063" s="8">
        <v>46490</v>
      </c>
      <c r="G1063" s="9"/>
      <c r="H1063" s="4" t="s">
        <v>777</v>
      </c>
    </row>
    <row r="1064" spans="1:8" ht="30" x14ac:dyDescent="0.25">
      <c r="A1064" s="6">
        <v>422</v>
      </c>
      <c r="B1064" s="85" t="s">
        <v>362</v>
      </c>
      <c r="C1064" s="88" t="s">
        <v>372</v>
      </c>
      <c r="D1064" s="10">
        <v>2014</v>
      </c>
      <c r="E1064" s="7" t="s">
        <v>579</v>
      </c>
      <c r="F1064" s="8">
        <v>1488859.41</v>
      </c>
      <c r="G1064" s="9">
        <v>8</v>
      </c>
      <c r="H1064" s="4" t="s">
        <v>718</v>
      </c>
    </row>
    <row r="1065" spans="1:8" ht="36" customHeight="1" x14ac:dyDescent="0.25">
      <c r="B1065" s="86"/>
      <c r="C1065" s="89"/>
      <c r="D1065" s="12">
        <v>2011</v>
      </c>
      <c r="E1065" s="7" t="s">
        <v>632</v>
      </c>
      <c r="F1065" s="13">
        <v>107380</v>
      </c>
      <c r="G1065" s="14"/>
      <c r="H1065" s="4" t="s">
        <v>773</v>
      </c>
    </row>
    <row r="1066" spans="1:8" ht="36" customHeight="1" x14ac:dyDescent="0.25">
      <c r="B1066" s="86"/>
      <c r="C1066" s="89"/>
      <c r="D1066" s="12">
        <v>2009</v>
      </c>
      <c r="E1066" s="7" t="s">
        <v>632</v>
      </c>
      <c r="F1066" s="13">
        <v>100000</v>
      </c>
      <c r="G1066" s="14"/>
      <c r="H1066" s="4"/>
    </row>
    <row r="1067" spans="1:8" ht="36" customHeight="1" x14ac:dyDescent="0.25">
      <c r="B1067" s="86"/>
      <c r="C1067" s="89"/>
      <c r="D1067" s="12">
        <v>2008</v>
      </c>
      <c r="E1067" s="7" t="s">
        <v>592</v>
      </c>
      <c r="F1067" s="13">
        <v>32000</v>
      </c>
      <c r="G1067" s="14"/>
      <c r="H1067" s="4"/>
    </row>
    <row r="1068" spans="1:8" ht="30" customHeight="1" x14ac:dyDescent="0.25">
      <c r="B1068" s="87"/>
      <c r="C1068" s="90"/>
      <c r="D1068" s="10">
        <v>2007</v>
      </c>
      <c r="E1068" s="7" t="s">
        <v>828</v>
      </c>
      <c r="F1068" s="13">
        <v>35000</v>
      </c>
      <c r="G1068" s="14"/>
      <c r="H1068" s="4"/>
    </row>
    <row r="1069" spans="1:8" ht="30" x14ac:dyDescent="0.25">
      <c r="A1069" s="6">
        <v>423</v>
      </c>
      <c r="B1069" s="85" t="s">
        <v>362</v>
      </c>
      <c r="C1069" s="88" t="s">
        <v>373</v>
      </c>
      <c r="D1069" s="10">
        <v>2014</v>
      </c>
      <c r="E1069" s="7" t="s">
        <v>579</v>
      </c>
      <c r="F1069" s="8">
        <v>14000</v>
      </c>
      <c r="G1069" s="9">
        <v>1.1000000000000001</v>
      </c>
      <c r="H1069" s="4" t="s">
        <v>717</v>
      </c>
    </row>
    <row r="1070" spans="1:8" ht="30" x14ac:dyDescent="0.25">
      <c r="B1070" s="86"/>
      <c r="C1070" s="89"/>
      <c r="D1070" s="10">
        <v>2011</v>
      </c>
      <c r="E1070" s="7" t="s">
        <v>632</v>
      </c>
      <c r="F1070" s="8">
        <v>40500</v>
      </c>
      <c r="G1070" s="9"/>
      <c r="H1070" s="4" t="s">
        <v>813</v>
      </c>
    </row>
    <row r="1071" spans="1:8" ht="30" x14ac:dyDescent="0.25">
      <c r="B1071" s="87"/>
      <c r="C1071" s="90"/>
      <c r="D1071" s="10">
        <v>2010</v>
      </c>
      <c r="E1071" s="7" t="s">
        <v>632</v>
      </c>
      <c r="F1071" s="8">
        <v>99500</v>
      </c>
      <c r="G1071" s="9"/>
      <c r="H1071" s="4" t="s">
        <v>860</v>
      </c>
    </row>
    <row r="1072" spans="1:8" ht="30" x14ac:dyDescent="0.25">
      <c r="A1072" s="6">
        <v>424</v>
      </c>
      <c r="B1072" s="85" t="s">
        <v>362</v>
      </c>
      <c r="C1072" s="88" t="s">
        <v>252</v>
      </c>
      <c r="D1072" s="10">
        <v>2013</v>
      </c>
      <c r="E1072" s="7" t="s">
        <v>632</v>
      </c>
      <c r="F1072" s="8">
        <v>15000</v>
      </c>
      <c r="G1072" s="9"/>
      <c r="H1072" s="4"/>
    </row>
    <row r="1073" spans="1:8" ht="30" x14ac:dyDescent="0.25">
      <c r="B1073" s="87"/>
      <c r="C1073" s="90"/>
      <c r="D1073" s="10">
        <v>2010</v>
      </c>
      <c r="E1073" s="7" t="s">
        <v>632</v>
      </c>
      <c r="F1073" s="8">
        <v>15500</v>
      </c>
      <c r="G1073" s="9"/>
      <c r="H1073" s="4"/>
    </row>
    <row r="1074" spans="1:8" ht="60" x14ac:dyDescent="0.25">
      <c r="A1074" s="6">
        <v>425</v>
      </c>
      <c r="B1074" s="85" t="s">
        <v>362</v>
      </c>
      <c r="C1074" s="88" t="s">
        <v>374</v>
      </c>
      <c r="D1074" s="12">
        <v>2019</v>
      </c>
      <c r="E1074" s="11" t="s">
        <v>579</v>
      </c>
      <c r="F1074" s="13">
        <v>6880000</v>
      </c>
      <c r="G1074" s="14">
        <v>3.3</v>
      </c>
      <c r="H1074" s="4" t="s">
        <v>622</v>
      </c>
    </row>
    <row r="1075" spans="1:8" ht="30" x14ac:dyDescent="0.25">
      <c r="B1075" s="86"/>
      <c r="C1075" s="89"/>
      <c r="D1075" s="12">
        <v>2011</v>
      </c>
      <c r="E1075" s="7" t="s">
        <v>632</v>
      </c>
      <c r="F1075" s="13">
        <v>27850</v>
      </c>
      <c r="G1075" s="14"/>
      <c r="H1075" s="4" t="s">
        <v>815</v>
      </c>
    </row>
    <row r="1076" spans="1:8" ht="29.25" customHeight="1" x14ac:dyDescent="0.25">
      <c r="B1076" s="86"/>
      <c r="C1076" s="89"/>
      <c r="D1076" s="12">
        <v>2010</v>
      </c>
      <c r="E1076" s="7" t="s">
        <v>632</v>
      </c>
      <c r="F1076" s="13">
        <v>24743</v>
      </c>
      <c r="G1076" s="14"/>
      <c r="H1076" s="4"/>
    </row>
    <row r="1077" spans="1:8" ht="29.25" customHeight="1" x14ac:dyDescent="0.25">
      <c r="B1077" s="86"/>
      <c r="C1077" s="89"/>
      <c r="D1077" s="12">
        <v>2009</v>
      </c>
      <c r="E1077" s="7" t="s">
        <v>609</v>
      </c>
      <c r="F1077" s="13">
        <v>40286</v>
      </c>
      <c r="G1077" s="14"/>
      <c r="H1077" s="4" t="s">
        <v>905</v>
      </c>
    </row>
    <row r="1078" spans="1:8" ht="29.25" customHeight="1" x14ac:dyDescent="0.25">
      <c r="B1078" s="87"/>
      <c r="C1078" s="90"/>
      <c r="D1078" s="10">
        <v>2007</v>
      </c>
      <c r="E1078" s="7" t="s">
        <v>828</v>
      </c>
      <c r="F1078" s="13">
        <v>55000</v>
      </c>
      <c r="G1078" s="14"/>
      <c r="H1078" s="4"/>
    </row>
    <row r="1079" spans="1:8" ht="45" x14ac:dyDescent="0.25">
      <c r="A1079" s="6">
        <v>426</v>
      </c>
      <c r="B1079" s="85" t="s">
        <v>362</v>
      </c>
      <c r="C1079" s="88" t="s">
        <v>375</v>
      </c>
      <c r="D1079" s="10">
        <v>2018</v>
      </c>
      <c r="E1079" s="7" t="s">
        <v>579</v>
      </c>
      <c r="F1079" s="8">
        <v>12750000</v>
      </c>
      <c r="G1079" s="9"/>
      <c r="H1079" s="4" t="s">
        <v>652</v>
      </c>
    </row>
    <row r="1080" spans="1:8" ht="29.25" customHeight="1" x14ac:dyDescent="0.25">
      <c r="B1080" s="87"/>
      <c r="C1080" s="90"/>
      <c r="D1080" s="10">
        <v>2006</v>
      </c>
      <c r="E1080" s="7" t="s">
        <v>828</v>
      </c>
      <c r="F1080" s="8">
        <v>170000</v>
      </c>
      <c r="G1080" s="9"/>
      <c r="H1080" s="4"/>
    </row>
    <row r="1081" spans="1:8" ht="30" x14ac:dyDescent="0.25">
      <c r="A1081" s="6">
        <v>427</v>
      </c>
      <c r="B1081" s="85" t="s">
        <v>362</v>
      </c>
      <c r="C1081" s="88" t="s">
        <v>376</v>
      </c>
      <c r="D1081" s="10">
        <v>2011</v>
      </c>
      <c r="E1081" s="7" t="s">
        <v>632</v>
      </c>
      <c r="F1081" s="8">
        <v>39500</v>
      </c>
      <c r="G1081" s="9"/>
      <c r="H1081" s="4" t="s">
        <v>776</v>
      </c>
    </row>
    <row r="1082" spans="1:8" ht="21.75" customHeight="1" x14ac:dyDescent="0.25">
      <c r="B1082" s="86"/>
      <c r="C1082" s="89"/>
      <c r="D1082" s="10">
        <v>2007</v>
      </c>
      <c r="E1082" s="7" t="s">
        <v>828</v>
      </c>
      <c r="F1082" s="8">
        <v>41000</v>
      </c>
      <c r="G1082" s="9"/>
      <c r="H1082" s="4"/>
    </row>
    <row r="1083" spans="1:8" ht="21" customHeight="1" x14ac:dyDescent="0.25">
      <c r="B1083" s="87"/>
      <c r="C1083" s="90"/>
      <c r="D1083" s="10">
        <v>2007</v>
      </c>
      <c r="E1083" s="7" t="s">
        <v>828</v>
      </c>
      <c r="F1083" s="8">
        <v>40000</v>
      </c>
      <c r="G1083" s="9"/>
      <c r="H1083" s="4" t="s">
        <v>965</v>
      </c>
    </row>
    <row r="1084" spans="1:8" ht="30" x14ac:dyDescent="0.25">
      <c r="A1084" s="6">
        <v>428</v>
      </c>
      <c r="B1084" s="85" t="s">
        <v>362</v>
      </c>
      <c r="C1084" s="88" t="s">
        <v>377</v>
      </c>
      <c r="D1084" s="10">
        <v>2013</v>
      </c>
      <c r="E1084" s="7" t="s">
        <v>579</v>
      </c>
      <c r="F1084" s="8">
        <v>3763640.39</v>
      </c>
      <c r="G1084" s="9"/>
      <c r="H1084" s="4" t="s">
        <v>741</v>
      </c>
    </row>
    <row r="1085" spans="1:8" ht="27" customHeight="1" x14ac:dyDescent="0.25">
      <c r="B1085" s="86"/>
      <c r="C1085" s="89"/>
      <c r="D1085" s="10">
        <v>2007</v>
      </c>
      <c r="E1085" s="7" t="s">
        <v>828</v>
      </c>
      <c r="F1085" s="8">
        <v>117661</v>
      </c>
      <c r="G1085" s="9"/>
      <c r="H1085" s="4" t="s">
        <v>966</v>
      </c>
    </row>
    <row r="1086" spans="1:8" ht="27" customHeight="1" x14ac:dyDescent="0.25">
      <c r="B1086" s="87"/>
      <c r="C1086" s="90"/>
      <c r="D1086" s="10">
        <v>2005</v>
      </c>
      <c r="E1086" s="7" t="s">
        <v>828</v>
      </c>
      <c r="F1086" s="8">
        <v>127075</v>
      </c>
      <c r="G1086" s="9"/>
      <c r="H1086" s="4"/>
    </row>
    <row r="1087" spans="1:8" ht="27" customHeight="1" x14ac:dyDescent="0.25">
      <c r="A1087" s="6">
        <v>429</v>
      </c>
      <c r="B1087" s="85" t="s">
        <v>362</v>
      </c>
      <c r="C1087" s="88" t="s">
        <v>378</v>
      </c>
      <c r="D1087" s="10">
        <v>2020</v>
      </c>
      <c r="E1087" s="7" t="s">
        <v>609</v>
      </c>
      <c r="F1087" s="8">
        <v>58000</v>
      </c>
      <c r="G1087" s="9"/>
      <c r="H1087" s="4" t="s">
        <v>578</v>
      </c>
    </row>
    <row r="1088" spans="1:8" ht="64.5" customHeight="1" x14ac:dyDescent="0.25">
      <c r="A1088" s="6">
        <v>430</v>
      </c>
      <c r="B1088" s="86"/>
      <c r="C1088" s="89"/>
      <c r="D1088" s="10">
        <v>2018</v>
      </c>
      <c r="E1088" s="7" t="s">
        <v>579</v>
      </c>
      <c r="F1088" s="8">
        <v>12750000</v>
      </c>
      <c r="G1088" s="9">
        <v>10.5</v>
      </c>
      <c r="H1088" s="4" t="s">
        <v>652</v>
      </c>
    </row>
    <row r="1089" spans="1:8" ht="37.5" customHeight="1" x14ac:dyDescent="0.25">
      <c r="B1089" s="87"/>
      <c r="C1089" s="90"/>
      <c r="D1089" s="10">
        <v>2010</v>
      </c>
      <c r="E1089" s="7" t="s">
        <v>820</v>
      </c>
      <c r="F1089" s="8">
        <v>34139</v>
      </c>
      <c r="G1089" s="9"/>
      <c r="H1089" s="4"/>
    </row>
    <row r="1090" spans="1:8" ht="23.25" customHeight="1" x14ac:dyDescent="0.25">
      <c r="A1090" s="6">
        <v>431</v>
      </c>
      <c r="B1090" s="85" t="s">
        <v>362</v>
      </c>
      <c r="C1090" s="88" t="s">
        <v>379</v>
      </c>
      <c r="D1090" s="10">
        <v>2020</v>
      </c>
      <c r="E1090" s="7" t="s">
        <v>579</v>
      </c>
      <c r="F1090" s="8">
        <v>5475000</v>
      </c>
      <c r="G1090" s="9"/>
      <c r="H1090" s="4" t="s">
        <v>598</v>
      </c>
    </row>
    <row r="1091" spans="1:8" ht="29.25" customHeight="1" x14ac:dyDescent="0.25">
      <c r="B1091" s="86"/>
      <c r="C1091" s="89"/>
      <c r="D1091" s="10">
        <v>2011</v>
      </c>
      <c r="E1091" s="7" t="s">
        <v>632</v>
      </c>
      <c r="F1091" s="8">
        <v>102592.4</v>
      </c>
      <c r="G1091" s="9"/>
      <c r="H1091" s="4" t="s">
        <v>772</v>
      </c>
    </row>
    <row r="1092" spans="1:8" ht="29.25" customHeight="1" x14ac:dyDescent="0.25">
      <c r="B1092" s="86"/>
      <c r="C1092" s="89"/>
      <c r="D1092" s="10">
        <v>2011</v>
      </c>
      <c r="E1092" s="7" t="s">
        <v>632</v>
      </c>
      <c r="F1092" s="8">
        <v>61631.6</v>
      </c>
      <c r="G1092" s="9"/>
      <c r="H1092" s="4"/>
    </row>
    <row r="1093" spans="1:8" ht="29.25" customHeight="1" x14ac:dyDescent="0.25">
      <c r="B1093" s="87"/>
      <c r="C1093" s="90"/>
      <c r="D1093" s="10">
        <v>2010</v>
      </c>
      <c r="E1093" s="7" t="s">
        <v>632</v>
      </c>
      <c r="F1093" s="8">
        <v>72000</v>
      </c>
      <c r="G1093" s="9"/>
      <c r="H1093" s="4" t="s">
        <v>859</v>
      </c>
    </row>
    <row r="1094" spans="1:8" x14ac:dyDescent="0.25">
      <c r="A1094" s="6">
        <v>432</v>
      </c>
      <c r="B1094" s="85" t="s">
        <v>362</v>
      </c>
      <c r="C1094" s="88" t="s">
        <v>380</v>
      </c>
      <c r="D1094" s="10">
        <v>2015</v>
      </c>
      <c r="E1094" s="7" t="s">
        <v>579</v>
      </c>
      <c r="F1094" s="8"/>
      <c r="G1094" s="9"/>
      <c r="H1094" s="4"/>
    </row>
    <row r="1095" spans="1:8" ht="30" x14ac:dyDescent="0.25">
      <c r="B1095" s="86"/>
      <c r="C1095" s="89"/>
      <c r="D1095" s="10">
        <v>2014</v>
      </c>
      <c r="E1095" s="7" t="s">
        <v>579</v>
      </c>
      <c r="F1095" s="8">
        <v>14000</v>
      </c>
      <c r="G1095" s="9">
        <v>0.8</v>
      </c>
      <c r="H1095" s="4" t="s">
        <v>717</v>
      </c>
    </row>
    <row r="1096" spans="1:8" ht="30" x14ac:dyDescent="0.25">
      <c r="B1096" s="86"/>
      <c r="C1096" s="89"/>
      <c r="D1096" s="10">
        <v>2010</v>
      </c>
      <c r="E1096" s="7" t="s">
        <v>632</v>
      </c>
      <c r="F1096" s="8">
        <v>99500</v>
      </c>
      <c r="G1096" s="9"/>
      <c r="H1096" s="4" t="s">
        <v>860</v>
      </c>
    </row>
    <row r="1097" spans="1:8" ht="31.5" customHeight="1" x14ac:dyDescent="0.25">
      <c r="B1097" s="86"/>
      <c r="C1097" s="89"/>
      <c r="D1097" s="10">
        <v>2010</v>
      </c>
      <c r="E1097" s="7" t="s">
        <v>632</v>
      </c>
      <c r="F1097" s="8">
        <v>124124</v>
      </c>
      <c r="G1097" s="9"/>
      <c r="H1097" s="4" t="s">
        <v>866</v>
      </c>
    </row>
    <row r="1098" spans="1:8" ht="31.5" customHeight="1" x14ac:dyDescent="0.25">
      <c r="B1098" s="87"/>
      <c r="C1098" s="90"/>
      <c r="D1098" s="10">
        <v>2006</v>
      </c>
      <c r="E1098" s="7" t="s">
        <v>828</v>
      </c>
      <c r="F1098" s="8">
        <v>250000</v>
      </c>
      <c r="G1098" s="9"/>
      <c r="H1098" s="4"/>
    </row>
    <row r="1099" spans="1:8" ht="30" customHeight="1" x14ac:dyDescent="0.25">
      <c r="A1099" s="6">
        <v>433</v>
      </c>
      <c r="B1099" s="1" t="s">
        <v>362</v>
      </c>
      <c r="C1099" s="2" t="s">
        <v>381</v>
      </c>
      <c r="D1099" s="10">
        <v>2007</v>
      </c>
      <c r="E1099" s="7" t="s">
        <v>828</v>
      </c>
      <c r="F1099" s="8">
        <v>50000</v>
      </c>
      <c r="G1099" s="9"/>
      <c r="H1099" s="4"/>
    </row>
    <row r="1100" spans="1:8" ht="30" x14ac:dyDescent="0.25">
      <c r="A1100" s="6">
        <v>434</v>
      </c>
      <c r="B1100" s="85" t="s">
        <v>362</v>
      </c>
      <c r="C1100" s="88" t="s">
        <v>382</v>
      </c>
      <c r="D1100" s="10">
        <v>2018</v>
      </c>
      <c r="E1100" s="7" t="s">
        <v>632</v>
      </c>
      <c r="F1100" s="8">
        <v>230000</v>
      </c>
      <c r="G1100" s="9"/>
      <c r="H1100" s="4"/>
    </row>
    <row r="1101" spans="1:8" ht="30" x14ac:dyDescent="0.25">
      <c r="B1101" s="86"/>
      <c r="C1101" s="89"/>
      <c r="D1101" s="10">
        <v>2011</v>
      </c>
      <c r="E1101" s="7" t="s">
        <v>632</v>
      </c>
      <c r="F1101" s="8">
        <v>48850</v>
      </c>
      <c r="G1101" s="9"/>
      <c r="H1101" s="4"/>
    </row>
    <row r="1102" spans="1:8" ht="30" x14ac:dyDescent="0.25">
      <c r="B1102" s="86"/>
      <c r="C1102" s="89"/>
      <c r="D1102" s="10">
        <v>2010</v>
      </c>
      <c r="E1102" s="7" t="s">
        <v>632</v>
      </c>
      <c r="F1102" s="8">
        <v>25400</v>
      </c>
      <c r="G1102" s="9"/>
      <c r="H1102" s="4"/>
    </row>
    <row r="1103" spans="1:8" ht="25.5" customHeight="1" x14ac:dyDescent="0.25">
      <c r="B1103" s="87"/>
      <c r="C1103" s="90"/>
      <c r="D1103" s="10">
        <v>2006</v>
      </c>
      <c r="E1103" s="7" t="s">
        <v>828</v>
      </c>
      <c r="F1103" s="8">
        <v>110526</v>
      </c>
      <c r="G1103" s="9"/>
      <c r="H1103" s="4"/>
    </row>
    <row r="1104" spans="1:8" ht="30" x14ac:dyDescent="0.25">
      <c r="A1104" s="6">
        <v>435</v>
      </c>
      <c r="B1104" s="85" t="s">
        <v>362</v>
      </c>
      <c r="C1104" s="88" t="s">
        <v>383</v>
      </c>
      <c r="D1104" s="10">
        <v>2018</v>
      </c>
      <c r="E1104" s="7" t="s">
        <v>632</v>
      </c>
      <c r="F1104" s="8">
        <v>16303.91</v>
      </c>
      <c r="G1104" s="9"/>
      <c r="H1104" s="4" t="s">
        <v>641</v>
      </c>
    </row>
    <row r="1105" spans="1:8" ht="30" x14ac:dyDescent="0.25">
      <c r="B1105" s="86"/>
      <c r="C1105" s="89"/>
      <c r="D1105" s="10">
        <v>2014</v>
      </c>
      <c r="E1105" s="7" t="s">
        <v>579</v>
      </c>
      <c r="F1105" s="8">
        <v>1488859.41</v>
      </c>
      <c r="G1105" s="9"/>
      <c r="H1105" s="4" t="s">
        <v>718</v>
      </c>
    </row>
    <row r="1106" spans="1:8" ht="30" x14ac:dyDescent="0.25">
      <c r="B1106" s="86"/>
      <c r="C1106" s="89"/>
      <c r="D1106" s="10">
        <v>2011</v>
      </c>
      <c r="E1106" s="7" t="s">
        <v>632</v>
      </c>
      <c r="F1106" s="8">
        <v>40500</v>
      </c>
      <c r="G1106" s="9"/>
      <c r="H1106" s="4" t="s">
        <v>813</v>
      </c>
    </row>
    <row r="1107" spans="1:8" ht="27.75" customHeight="1" x14ac:dyDescent="0.25">
      <c r="B1107" s="86"/>
      <c r="C1107" s="89"/>
      <c r="D1107" s="10">
        <v>2007</v>
      </c>
      <c r="E1107" s="7" t="s">
        <v>828</v>
      </c>
      <c r="F1107" s="8">
        <v>50000</v>
      </c>
      <c r="G1107" s="9"/>
      <c r="H1107" s="4" t="s">
        <v>641</v>
      </c>
    </row>
    <row r="1108" spans="1:8" ht="27.75" customHeight="1" x14ac:dyDescent="0.25">
      <c r="B1108" s="87"/>
      <c r="C1108" s="90"/>
      <c r="D1108" s="10">
        <v>2021</v>
      </c>
      <c r="E1108" s="7" t="s">
        <v>632</v>
      </c>
      <c r="F1108" s="8">
        <v>25000</v>
      </c>
      <c r="G1108" s="9"/>
      <c r="H1108" s="4"/>
    </row>
    <row r="1109" spans="1:8" ht="29.25" customHeight="1" x14ac:dyDescent="0.25">
      <c r="A1109" s="6">
        <v>436</v>
      </c>
      <c r="B1109" s="1" t="s">
        <v>362</v>
      </c>
      <c r="C1109" s="2" t="s">
        <v>384</v>
      </c>
      <c r="D1109" s="10">
        <v>2006</v>
      </c>
      <c r="E1109" s="7" t="s">
        <v>828</v>
      </c>
      <c r="F1109" s="8">
        <v>75000</v>
      </c>
      <c r="G1109" s="9"/>
      <c r="H1109" s="4"/>
    </row>
    <row r="1110" spans="1:8" ht="30" x14ac:dyDescent="0.25">
      <c r="A1110" s="6">
        <v>437</v>
      </c>
      <c r="B1110" s="85" t="s">
        <v>362</v>
      </c>
      <c r="C1110" s="88" t="s">
        <v>385</v>
      </c>
      <c r="D1110" s="10">
        <v>2013</v>
      </c>
      <c r="E1110" s="7" t="s">
        <v>579</v>
      </c>
      <c r="F1110" s="8">
        <v>3763640.39</v>
      </c>
      <c r="G1110" s="9">
        <v>12.4</v>
      </c>
      <c r="H1110" s="4" t="s">
        <v>741</v>
      </c>
    </row>
    <row r="1111" spans="1:8" ht="27.75" customHeight="1" x14ac:dyDescent="0.25">
      <c r="B1111" s="86"/>
      <c r="C1111" s="89"/>
      <c r="D1111" s="10">
        <v>2008</v>
      </c>
      <c r="E1111" s="7" t="s">
        <v>592</v>
      </c>
      <c r="F1111" s="8">
        <v>30000</v>
      </c>
      <c r="G1111" s="9"/>
      <c r="H1111" s="4" t="s">
        <v>934</v>
      </c>
    </row>
    <row r="1112" spans="1:8" ht="27.75" customHeight="1" x14ac:dyDescent="0.25">
      <c r="B1112" s="87"/>
      <c r="C1112" s="90"/>
      <c r="D1112" s="10">
        <v>2005</v>
      </c>
      <c r="E1112" s="7" t="s">
        <v>828</v>
      </c>
      <c r="F1112" s="8">
        <v>35000</v>
      </c>
      <c r="G1112" s="9"/>
      <c r="H1112" s="4"/>
    </row>
    <row r="1113" spans="1:8" ht="45" x14ac:dyDescent="0.25">
      <c r="A1113" s="6">
        <v>438</v>
      </c>
      <c r="B1113" s="85" t="s">
        <v>362</v>
      </c>
      <c r="C1113" s="88" t="s">
        <v>386</v>
      </c>
      <c r="D1113" s="10">
        <v>2018</v>
      </c>
      <c r="E1113" s="7" t="s">
        <v>579</v>
      </c>
      <c r="F1113" s="8">
        <v>12750000</v>
      </c>
      <c r="G1113" s="9">
        <v>6.1</v>
      </c>
      <c r="H1113" s="4" t="s">
        <v>652</v>
      </c>
    </row>
    <row r="1114" spans="1:8" ht="30" customHeight="1" x14ac:dyDescent="0.25">
      <c r="B1114" s="86"/>
      <c r="C1114" s="89"/>
      <c r="D1114" s="10">
        <v>2010</v>
      </c>
      <c r="E1114" s="7" t="s">
        <v>632</v>
      </c>
      <c r="F1114" s="8">
        <v>81700</v>
      </c>
      <c r="G1114" s="9"/>
      <c r="H1114" s="4" t="s">
        <v>862</v>
      </c>
    </row>
    <row r="1115" spans="1:8" ht="30" customHeight="1" x14ac:dyDescent="0.25">
      <c r="B1115" s="86"/>
      <c r="C1115" s="89"/>
      <c r="D1115" s="10">
        <v>2010</v>
      </c>
      <c r="E1115" s="7" t="s">
        <v>828</v>
      </c>
      <c r="F1115" s="8">
        <v>99295</v>
      </c>
      <c r="G1115" s="9"/>
      <c r="H1115" s="4" t="s">
        <v>862</v>
      </c>
    </row>
    <row r="1116" spans="1:8" ht="30" customHeight="1" x14ac:dyDescent="0.25">
      <c r="B1116" s="86"/>
      <c r="C1116" s="89"/>
      <c r="D1116" s="10">
        <v>2010</v>
      </c>
      <c r="E1116" s="7" t="s">
        <v>632</v>
      </c>
      <c r="F1116" s="8">
        <v>36750</v>
      </c>
      <c r="G1116" s="9"/>
      <c r="H1116" s="4"/>
    </row>
    <row r="1117" spans="1:8" ht="30" customHeight="1" x14ac:dyDescent="0.25">
      <c r="B1117" s="86"/>
      <c r="C1117" s="89"/>
      <c r="D1117" s="10">
        <v>2009</v>
      </c>
      <c r="E1117" s="7" t="s">
        <v>828</v>
      </c>
      <c r="F1117" s="8">
        <v>22286</v>
      </c>
      <c r="G1117" s="9"/>
      <c r="H1117" s="4" t="s">
        <v>907</v>
      </c>
    </row>
    <row r="1118" spans="1:8" ht="30" customHeight="1" x14ac:dyDescent="0.25">
      <c r="B1118" s="86"/>
      <c r="C1118" s="89"/>
      <c r="D1118" s="10">
        <v>2009</v>
      </c>
      <c r="E1118" s="7" t="s">
        <v>828</v>
      </c>
      <c r="F1118" s="8">
        <v>22286</v>
      </c>
      <c r="G1118" s="9"/>
      <c r="H1118" s="4" t="s">
        <v>908</v>
      </c>
    </row>
    <row r="1119" spans="1:8" ht="30" customHeight="1" x14ac:dyDescent="0.25">
      <c r="B1119" s="86"/>
      <c r="C1119" s="89"/>
      <c r="D1119" s="10">
        <v>2008</v>
      </c>
      <c r="E1119" s="7" t="s">
        <v>592</v>
      </c>
      <c r="F1119" s="8">
        <v>30000</v>
      </c>
      <c r="G1119" s="9"/>
      <c r="H1119" s="4"/>
    </row>
    <row r="1120" spans="1:8" ht="30" customHeight="1" x14ac:dyDescent="0.25">
      <c r="B1120" s="86"/>
      <c r="C1120" s="89"/>
      <c r="D1120" s="10">
        <v>2007</v>
      </c>
      <c r="E1120" s="7" t="s">
        <v>828</v>
      </c>
      <c r="F1120" s="8">
        <v>39000</v>
      </c>
      <c r="G1120" s="9"/>
      <c r="H1120" s="4" t="s">
        <v>967</v>
      </c>
    </row>
    <row r="1121" spans="1:8" ht="30" customHeight="1" x14ac:dyDescent="0.25">
      <c r="B1121" s="87"/>
      <c r="C1121" s="90"/>
      <c r="D1121" s="10">
        <v>2007</v>
      </c>
      <c r="E1121" s="7" t="s">
        <v>828</v>
      </c>
      <c r="F1121" s="8">
        <v>35000</v>
      </c>
      <c r="G1121" s="9"/>
      <c r="H1121" s="4" t="s">
        <v>968</v>
      </c>
    </row>
    <row r="1122" spans="1:8" ht="24.75" customHeight="1" x14ac:dyDescent="0.25">
      <c r="A1122" s="6">
        <v>439</v>
      </c>
      <c r="B1122" s="85" t="s">
        <v>362</v>
      </c>
      <c r="C1122" s="88" t="s">
        <v>249</v>
      </c>
      <c r="D1122" s="10">
        <v>2020</v>
      </c>
      <c r="E1122" s="7" t="s">
        <v>579</v>
      </c>
      <c r="F1122" s="8">
        <v>5475000</v>
      </c>
      <c r="G1122" s="9">
        <v>6.4</v>
      </c>
      <c r="H1122" s="4" t="s">
        <v>598</v>
      </c>
    </row>
    <row r="1123" spans="1:8" ht="32.25" customHeight="1" x14ac:dyDescent="0.25">
      <c r="B1123" s="86"/>
      <c r="C1123" s="89"/>
      <c r="D1123" s="10">
        <v>2010</v>
      </c>
      <c r="E1123" s="7" t="s">
        <v>632</v>
      </c>
      <c r="F1123" s="8">
        <v>32000</v>
      </c>
      <c r="G1123" s="9"/>
      <c r="H1123" s="4"/>
    </row>
    <row r="1124" spans="1:8" ht="26.25" customHeight="1" x14ac:dyDescent="0.25">
      <c r="B1124" s="87"/>
      <c r="C1124" s="90"/>
      <c r="D1124" s="10">
        <v>2005</v>
      </c>
      <c r="E1124" s="7" t="s">
        <v>828</v>
      </c>
      <c r="F1124" s="8">
        <v>68750</v>
      </c>
      <c r="G1124" s="9"/>
      <c r="H1124" s="4"/>
    </row>
    <row r="1125" spans="1:8" ht="30" x14ac:dyDescent="0.25">
      <c r="A1125" s="6">
        <v>440</v>
      </c>
      <c r="B1125" s="85" t="s">
        <v>362</v>
      </c>
      <c r="C1125" s="88" t="s">
        <v>387</v>
      </c>
      <c r="D1125" s="10">
        <v>2013</v>
      </c>
      <c r="E1125" s="7" t="s">
        <v>579</v>
      </c>
      <c r="F1125" s="8">
        <v>3763640.39</v>
      </c>
      <c r="G1125" s="9"/>
      <c r="H1125" s="4" t="s">
        <v>741</v>
      </c>
    </row>
    <row r="1126" spans="1:8" ht="30" x14ac:dyDescent="0.25">
      <c r="B1126" s="86"/>
      <c r="C1126" s="89"/>
      <c r="D1126" s="10">
        <v>2011</v>
      </c>
      <c r="E1126" s="7" t="s">
        <v>632</v>
      </c>
      <c r="F1126" s="8">
        <v>259600</v>
      </c>
      <c r="G1126" s="9"/>
      <c r="H1126" s="4" t="s">
        <v>807</v>
      </c>
    </row>
    <row r="1127" spans="1:8" ht="30.75" customHeight="1" x14ac:dyDescent="0.25">
      <c r="B1127" s="87"/>
      <c r="C1127" s="90"/>
      <c r="D1127" s="10">
        <v>2007</v>
      </c>
      <c r="E1127" s="7" t="s">
        <v>828</v>
      </c>
      <c r="F1127" s="8">
        <v>65000</v>
      </c>
      <c r="G1127" s="9"/>
      <c r="H1127" s="4"/>
    </row>
    <row r="1128" spans="1:8" ht="30" x14ac:dyDescent="0.25">
      <c r="A1128" s="6">
        <v>441</v>
      </c>
      <c r="B1128" s="1" t="s">
        <v>362</v>
      </c>
      <c r="C1128" s="2" t="s">
        <v>388</v>
      </c>
      <c r="D1128" s="10">
        <v>2012</v>
      </c>
      <c r="E1128" s="7" t="s">
        <v>632</v>
      </c>
      <c r="F1128" s="8">
        <v>35000</v>
      </c>
      <c r="G1128" s="9"/>
      <c r="H1128" s="4"/>
    </row>
    <row r="1129" spans="1:8" ht="45" x14ac:dyDescent="0.25">
      <c r="A1129" s="6">
        <v>442</v>
      </c>
      <c r="B1129" s="85" t="s">
        <v>362</v>
      </c>
      <c r="C1129" s="88" t="s">
        <v>389</v>
      </c>
      <c r="D1129" s="10">
        <v>2018</v>
      </c>
      <c r="E1129" s="7" t="s">
        <v>579</v>
      </c>
      <c r="F1129" s="8">
        <v>12750000</v>
      </c>
      <c r="G1129" s="9">
        <v>0.6</v>
      </c>
      <c r="H1129" s="4" t="s">
        <v>652</v>
      </c>
    </row>
    <row r="1130" spans="1:8" ht="30" x14ac:dyDescent="0.25">
      <c r="B1130" s="86"/>
      <c r="C1130" s="89"/>
      <c r="D1130" s="10">
        <v>2015</v>
      </c>
      <c r="E1130" s="7" t="s">
        <v>632</v>
      </c>
      <c r="F1130" s="8">
        <v>611325.66</v>
      </c>
      <c r="G1130" s="9"/>
      <c r="H1130" s="4" t="s">
        <v>806</v>
      </c>
    </row>
    <row r="1131" spans="1:8" ht="30.75" customHeight="1" x14ac:dyDescent="0.25">
      <c r="B1131" s="86"/>
      <c r="C1131" s="89"/>
      <c r="D1131" s="10">
        <v>2011</v>
      </c>
      <c r="E1131" s="7" t="s">
        <v>632</v>
      </c>
      <c r="F1131" s="8">
        <v>112100</v>
      </c>
      <c r="G1131" s="9"/>
      <c r="H1131" s="4" t="s">
        <v>774</v>
      </c>
    </row>
    <row r="1132" spans="1:8" ht="30.75" customHeight="1" x14ac:dyDescent="0.25">
      <c r="B1132" s="86"/>
      <c r="C1132" s="89"/>
      <c r="D1132" s="10">
        <v>2010</v>
      </c>
      <c r="E1132" s="7" t="s">
        <v>632</v>
      </c>
      <c r="F1132" s="8">
        <v>21800</v>
      </c>
      <c r="G1132" s="9"/>
      <c r="H1132" s="4" t="s">
        <v>863</v>
      </c>
    </row>
    <row r="1133" spans="1:8" ht="30.75" customHeight="1" x14ac:dyDescent="0.25">
      <c r="B1133" s="86"/>
      <c r="C1133" s="89"/>
      <c r="D1133" s="10">
        <v>2010</v>
      </c>
      <c r="E1133" s="7" t="s">
        <v>632</v>
      </c>
      <c r="F1133" s="8">
        <v>21500</v>
      </c>
      <c r="G1133" s="9"/>
      <c r="H1133" s="4" t="s">
        <v>722</v>
      </c>
    </row>
    <row r="1134" spans="1:8" ht="30.75" customHeight="1" x14ac:dyDescent="0.25">
      <c r="B1134" s="86"/>
      <c r="C1134" s="89"/>
      <c r="D1134" s="10">
        <v>2007</v>
      </c>
      <c r="E1134" s="7" t="s">
        <v>828</v>
      </c>
      <c r="F1134" s="8">
        <v>30000</v>
      </c>
      <c r="G1134" s="9"/>
      <c r="H1134" s="4"/>
    </row>
    <row r="1135" spans="1:8" ht="30.75" customHeight="1" x14ac:dyDescent="0.25">
      <c r="B1135" s="87"/>
      <c r="C1135" s="90"/>
      <c r="D1135" s="10">
        <v>2007</v>
      </c>
      <c r="E1135" s="7" t="s">
        <v>828</v>
      </c>
      <c r="F1135" s="8">
        <v>39000</v>
      </c>
      <c r="G1135" s="9"/>
      <c r="H1135" s="4" t="s">
        <v>969</v>
      </c>
    </row>
    <row r="1136" spans="1:8" ht="30.75" customHeight="1" x14ac:dyDescent="0.25">
      <c r="B1136" s="85" t="s">
        <v>362</v>
      </c>
      <c r="C1136" s="88" t="s">
        <v>390</v>
      </c>
      <c r="D1136" s="10">
        <v>2011</v>
      </c>
      <c r="E1136" s="7" t="s">
        <v>632</v>
      </c>
      <c r="F1136" s="8">
        <v>46490</v>
      </c>
      <c r="G1136" s="9"/>
      <c r="H1136" s="4" t="s">
        <v>777</v>
      </c>
    </row>
    <row r="1137" spans="1:8" ht="21.75" customHeight="1" x14ac:dyDescent="0.25">
      <c r="B1137" s="86"/>
      <c r="C1137" s="89"/>
      <c r="D1137" s="10">
        <v>2009</v>
      </c>
      <c r="E1137" s="7" t="s">
        <v>828</v>
      </c>
      <c r="F1137" s="8">
        <v>83000</v>
      </c>
      <c r="G1137" s="9"/>
      <c r="H1137" s="4" t="s">
        <v>906</v>
      </c>
    </row>
    <row r="1138" spans="1:8" ht="21.75" customHeight="1" x14ac:dyDescent="0.25">
      <c r="B1138" s="87"/>
      <c r="C1138" s="90"/>
      <c r="D1138" s="10">
        <v>2006</v>
      </c>
      <c r="E1138" s="7" t="s">
        <v>828</v>
      </c>
      <c r="F1138" s="8">
        <v>60000</v>
      </c>
      <c r="G1138" s="9"/>
      <c r="H1138" s="4"/>
    </row>
    <row r="1139" spans="1:8" ht="30" x14ac:dyDescent="0.25">
      <c r="A1139" s="6">
        <v>444</v>
      </c>
      <c r="B1139" s="85" t="s">
        <v>362</v>
      </c>
      <c r="C1139" s="88" t="s">
        <v>391</v>
      </c>
      <c r="D1139" s="10">
        <v>2015</v>
      </c>
      <c r="E1139" s="7" t="s">
        <v>579</v>
      </c>
      <c r="F1139" s="8">
        <v>1842611.19</v>
      </c>
      <c r="G1139" s="9"/>
      <c r="H1139" s="4" t="s">
        <v>699</v>
      </c>
    </row>
    <row r="1140" spans="1:8" ht="20.25" customHeight="1" x14ac:dyDescent="0.25">
      <c r="B1140" s="86"/>
      <c r="C1140" s="89"/>
      <c r="D1140" s="10">
        <v>2012</v>
      </c>
      <c r="E1140" s="7" t="s">
        <v>828</v>
      </c>
      <c r="F1140" s="8">
        <v>25000</v>
      </c>
      <c r="G1140" s="9"/>
      <c r="H1140" s="4" t="s">
        <v>760</v>
      </c>
    </row>
    <row r="1141" spans="1:8" ht="30" x14ac:dyDescent="0.25">
      <c r="B1141" s="86"/>
      <c r="C1141" s="89"/>
      <c r="D1141" s="10">
        <v>2011</v>
      </c>
      <c r="E1141" s="7" t="s">
        <v>632</v>
      </c>
      <c r="F1141" s="8">
        <v>146202</v>
      </c>
      <c r="G1141" s="9"/>
      <c r="H1141" s="4" t="s">
        <v>808</v>
      </c>
    </row>
    <row r="1142" spans="1:8" ht="30" x14ac:dyDescent="0.25">
      <c r="B1142" s="86"/>
      <c r="C1142" s="89"/>
      <c r="D1142" s="10">
        <v>2011</v>
      </c>
      <c r="E1142" s="7" t="s">
        <v>632</v>
      </c>
      <c r="F1142" s="8">
        <v>146202</v>
      </c>
      <c r="G1142" s="9"/>
      <c r="H1142" s="4" t="s">
        <v>809</v>
      </c>
    </row>
    <row r="1143" spans="1:8" ht="30" x14ac:dyDescent="0.25">
      <c r="B1143" s="86"/>
      <c r="C1143" s="89"/>
      <c r="D1143" s="10">
        <v>2011</v>
      </c>
      <c r="E1143" s="7" t="s">
        <v>632</v>
      </c>
      <c r="F1143" s="8">
        <v>47750</v>
      </c>
      <c r="G1143" s="9"/>
      <c r="H1143" s="4"/>
    </row>
    <row r="1144" spans="1:8" ht="31.5" customHeight="1" x14ac:dyDescent="0.25">
      <c r="B1144" s="86"/>
      <c r="C1144" s="89"/>
      <c r="D1144" s="10">
        <v>2010</v>
      </c>
      <c r="E1144" s="7" t="s">
        <v>632</v>
      </c>
      <c r="F1144" s="8">
        <v>81700</v>
      </c>
      <c r="G1144" s="9"/>
      <c r="H1144" s="4" t="s">
        <v>862</v>
      </c>
    </row>
    <row r="1145" spans="1:8" ht="31.5" customHeight="1" x14ac:dyDescent="0.25">
      <c r="B1145" s="86"/>
      <c r="C1145" s="89"/>
      <c r="D1145" s="10">
        <v>2010</v>
      </c>
      <c r="E1145" s="7" t="s">
        <v>828</v>
      </c>
      <c r="F1145" s="8">
        <v>99295</v>
      </c>
      <c r="G1145" s="9"/>
      <c r="H1145" s="4" t="s">
        <v>862</v>
      </c>
    </row>
    <row r="1146" spans="1:8" ht="31.5" customHeight="1" x14ac:dyDescent="0.25">
      <c r="B1146" s="86"/>
      <c r="C1146" s="89"/>
      <c r="D1146" s="10">
        <v>2010</v>
      </c>
      <c r="E1146" s="7" t="s">
        <v>632</v>
      </c>
      <c r="F1146" s="8">
        <v>21500</v>
      </c>
      <c r="G1146" s="9"/>
      <c r="H1146" s="4"/>
    </row>
    <row r="1147" spans="1:8" ht="48" customHeight="1" x14ac:dyDescent="0.25">
      <c r="B1147" s="86"/>
      <c r="C1147" s="89"/>
      <c r="D1147" s="10">
        <v>2010</v>
      </c>
      <c r="E1147" s="7" t="s">
        <v>632</v>
      </c>
      <c r="F1147" s="8">
        <v>99162</v>
      </c>
      <c r="G1147" s="9"/>
      <c r="H1147" s="4" t="s">
        <v>868</v>
      </c>
    </row>
    <row r="1148" spans="1:8" ht="48" customHeight="1" x14ac:dyDescent="0.25">
      <c r="B1148" s="86"/>
      <c r="C1148" s="89"/>
      <c r="D1148" s="10">
        <v>2010</v>
      </c>
      <c r="E1148" s="7" t="s">
        <v>592</v>
      </c>
      <c r="F1148" s="8">
        <v>87000</v>
      </c>
      <c r="G1148" s="9"/>
      <c r="H1148" s="4" t="s">
        <v>869</v>
      </c>
    </row>
    <row r="1149" spans="1:8" ht="35.25" customHeight="1" x14ac:dyDescent="0.25">
      <c r="B1149" s="87"/>
      <c r="C1149" s="90"/>
      <c r="D1149" s="10">
        <v>2008</v>
      </c>
      <c r="E1149" s="7" t="s">
        <v>592</v>
      </c>
      <c r="F1149" s="8">
        <v>30000</v>
      </c>
      <c r="G1149" s="9"/>
      <c r="H1149" s="4"/>
    </row>
    <row r="1150" spans="1:8" ht="28.5" customHeight="1" x14ac:dyDescent="0.25">
      <c r="A1150" s="6">
        <v>445</v>
      </c>
      <c r="B1150" s="85" t="s">
        <v>362</v>
      </c>
      <c r="C1150" s="88" t="s">
        <v>392</v>
      </c>
      <c r="D1150" s="10">
        <v>2010</v>
      </c>
      <c r="E1150" s="7" t="s">
        <v>632</v>
      </c>
      <c r="F1150" s="8">
        <v>7000</v>
      </c>
      <c r="G1150" s="9"/>
      <c r="H1150" s="4"/>
    </row>
    <row r="1151" spans="1:8" ht="28.5" customHeight="1" x14ac:dyDescent="0.25">
      <c r="B1151" s="87"/>
      <c r="C1151" s="90"/>
      <c r="D1151" s="10">
        <v>2007</v>
      </c>
      <c r="E1151" s="7" t="s">
        <v>820</v>
      </c>
      <c r="F1151" s="8">
        <v>55000</v>
      </c>
      <c r="G1151" s="9"/>
      <c r="H1151" s="4"/>
    </row>
    <row r="1152" spans="1:8" ht="30" x14ac:dyDescent="0.25">
      <c r="A1152" s="6">
        <v>446</v>
      </c>
      <c r="B1152" s="85" t="s">
        <v>362</v>
      </c>
      <c r="C1152" s="88" t="s">
        <v>393</v>
      </c>
      <c r="D1152" s="10">
        <v>2019</v>
      </c>
      <c r="E1152" s="7" t="s">
        <v>592</v>
      </c>
      <c r="F1152" s="8">
        <v>84370</v>
      </c>
      <c r="G1152" s="9"/>
      <c r="H1152" s="4"/>
    </row>
    <row r="1153" spans="1:8" ht="60.75" customHeight="1" x14ac:dyDescent="0.25">
      <c r="A1153" s="6">
        <v>447</v>
      </c>
      <c r="B1153" s="86"/>
      <c r="C1153" s="89"/>
      <c r="D1153" s="10">
        <v>2018</v>
      </c>
      <c r="E1153" s="7" t="s">
        <v>579</v>
      </c>
      <c r="F1153" s="8">
        <v>12750000</v>
      </c>
      <c r="G1153" s="9">
        <v>10.9</v>
      </c>
      <c r="H1153" s="4" t="s">
        <v>652</v>
      </c>
    </row>
    <row r="1154" spans="1:8" ht="48.75" customHeight="1" x14ac:dyDescent="0.25">
      <c r="B1154" s="86"/>
      <c r="C1154" s="89"/>
      <c r="D1154" s="10">
        <v>2015</v>
      </c>
      <c r="E1154" s="7" t="s">
        <v>632</v>
      </c>
      <c r="F1154" s="8">
        <v>611325.66</v>
      </c>
      <c r="G1154" s="9"/>
      <c r="H1154" s="4" t="s">
        <v>692</v>
      </c>
    </row>
    <row r="1155" spans="1:8" ht="48.75" customHeight="1" x14ac:dyDescent="0.25">
      <c r="B1155" s="86"/>
      <c r="C1155" s="89"/>
      <c r="D1155" s="10">
        <v>2011</v>
      </c>
      <c r="E1155" s="7" t="s">
        <v>632</v>
      </c>
      <c r="F1155" s="8">
        <v>146202</v>
      </c>
      <c r="G1155" s="9"/>
      <c r="H1155" s="4" t="s">
        <v>809</v>
      </c>
    </row>
    <row r="1156" spans="1:8" ht="26.25" customHeight="1" x14ac:dyDescent="0.25">
      <c r="B1156" s="86"/>
      <c r="C1156" s="89"/>
      <c r="D1156" s="10">
        <v>2011</v>
      </c>
      <c r="E1156" s="7" t="s">
        <v>632</v>
      </c>
      <c r="F1156" s="8">
        <v>25900</v>
      </c>
      <c r="G1156" s="9"/>
      <c r="H1156" s="4" t="s">
        <v>775</v>
      </c>
    </row>
    <row r="1157" spans="1:8" ht="20.25" customHeight="1" x14ac:dyDescent="0.25">
      <c r="B1157" s="86"/>
      <c r="C1157" s="89"/>
      <c r="D1157" s="10">
        <v>2010</v>
      </c>
      <c r="E1157" s="7" t="s">
        <v>828</v>
      </c>
      <c r="F1157" s="8">
        <v>110000</v>
      </c>
      <c r="G1157" s="9"/>
      <c r="H1157" s="4" t="s">
        <v>865</v>
      </c>
    </row>
    <row r="1158" spans="1:8" ht="28.5" customHeight="1" x14ac:dyDescent="0.25">
      <c r="B1158" s="86"/>
      <c r="C1158" s="89"/>
      <c r="D1158" s="10">
        <v>2010</v>
      </c>
      <c r="E1158" s="7" t="s">
        <v>632</v>
      </c>
      <c r="F1158" s="8">
        <v>10500</v>
      </c>
      <c r="G1158" s="9"/>
      <c r="H1158" s="4"/>
    </row>
    <row r="1159" spans="1:8" ht="28.5" customHeight="1" x14ac:dyDescent="0.25">
      <c r="B1159" s="87"/>
      <c r="C1159" s="90"/>
      <c r="D1159" s="10">
        <v>2006</v>
      </c>
      <c r="E1159" s="7" t="s">
        <v>820</v>
      </c>
      <c r="F1159" s="8">
        <v>100000</v>
      </c>
      <c r="G1159" s="9"/>
      <c r="H1159" s="4"/>
    </row>
    <row r="1160" spans="1:8" ht="45" x14ac:dyDescent="0.25">
      <c r="A1160" s="6">
        <v>448</v>
      </c>
      <c r="B1160" s="85" t="s">
        <v>362</v>
      </c>
      <c r="C1160" s="88" t="s">
        <v>394</v>
      </c>
      <c r="D1160" s="10">
        <v>2018</v>
      </c>
      <c r="E1160" s="7" t="s">
        <v>579</v>
      </c>
      <c r="F1160" s="8">
        <v>12750000</v>
      </c>
      <c r="G1160" s="9"/>
      <c r="H1160" s="4" t="s">
        <v>652</v>
      </c>
    </row>
    <row r="1161" spans="1:8" ht="30" x14ac:dyDescent="0.25">
      <c r="B1161" s="87"/>
      <c r="C1161" s="90"/>
      <c r="D1161" s="10">
        <v>2011</v>
      </c>
      <c r="E1161" s="7" t="s">
        <v>632</v>
      </c>
      <c r="F1161" s="8">
        <v>259600</v>
      </c>
      <c r="G1161" s="9"/>
      <c r="H1161" s="4" t="s">
        <v>807</v>
      </c>
    </row>
    <row r="1162" spans="1:8" ht="30" x14ac:dyDescent="0.25">
      <c r="A1162" s="6">
        <v>449</v>
      </c>
      <c r="B1162" s="85" t="s">
        <v>362</v>
      </c>
      <c r="C1162" s="88" t="s">
        <v>395</v>
      </c>
      <c r="D1162" s="10">
        <v>2020</v>
      </c>
      <c r="E1162" s="7" t="s">
        <v>592</v>
      </c>
      <c r="F1162" s="8">
        <v>84900</v>
      </c>
      <c r="G1162" s="9"/>
      <c r="H1162" s="4" t="s">
        <v>606</v>
      </c>
    </row>
    <row r="1163" spans="1:8" ht="30" x14ac:dyDescent="0.25">
      <c r="B1163" s="86"/>
      <c r="C1163" s="89"/>
      <c r="D1163" s="10">
        <v>2010</v>
      </c>
      <c r="E1163" s="7" t="s">
        <v>632</v>
      </c>
      <c r="F1163" s="8">
        <v>72000</v>
      </c>
      <c r="G1163" s="9"/>
      <c r="H1163" s="4" t="s">
        <v>859</v>
      </c>
    </row>
    <row r="1164" spans="1:8" ht="30.75" customHeight="1" x14ac:dyDescent="0.25">
      <c r="B1164" s="86"/>
      <c r="C1164" s="89"/>
      <c r="D1164" s="10">
        <v>2010</v>
      </c>
      <c r="E1164" s="7" t="s">
        <v>632</v>
      </c>
      <c r="F1164" s="8">
        <v>21800</v>
      </c>
      <c r="G1164" s="9"/>
      <c r="H1164" s="4" t="s">
        <v>863</v>
      </c>
    </row>
    <row r="1165" spans="1:8" ht="30.75" customHeight="1" x14ac:dyDescent="0.25">
      <c r="B1165" s="87"/>
      <c r="C1165" s="90"/>
      <c r="D1165" s="10">
        <v>2010</v>
      </c>
      <c r="E1165" s="7" t="s">
        <v>632</v>
      </c>
      <c r="F1165" s="8">
        <v>124124</v>
      </c>
      <c r="G1165" s="9"/>
      <c r="H1165" s="4" t="s">
        <v>866</v>
      </c>
    </row>
    <row r="1166" spans="1:8" ht="29.25" customHeight="1" x14ac:dyDescent="0.25">
      <c r="A1166" s="6">
        <v>450</v>
      </c>
      <c r="B1166" s="1" t="s">
        <v>362</v>
      </c>
      <c r="C1166" s="2" t="s">
        <v>396</v>
      </c>
      <c r="D1166" s="10"/>
      <c r="E1166" s="7"/>
      <c r="F1166" s="8"/>
      <c r="G1166" s="9"/>
      <c r="H1166" s="4" t="s">
        <v>1013</v>
      </c>
    </row>
    <row r="1167" spans="1:8" ht="31.5" customHeight="1" x14ac:dyDescent="0.25">
      <c r="A1167" s="6">
        <v>451</v>
      </c>
      <c r="B1167" s="85" t="s">
        <v>362</v>
      </c>
      <c r="C1167" s="88" t="s">
        <v>56</v>
      </c>
      <c r="D1167" s="10">
        <v>2010</v>
      </c>
      <c r="E1167" s="7" t="s">
        <v>632</v>
      </c>
      <c r="F1167" s="8">
        <v>9500</v>
      </c>
      <c r="G1167" s="9"/>
      <c r="H1167" s="4"/>
    </row>
    <row r="1168" spans="1:8" ht="31.5" customHeight="1" x14ac:dyDescent="0.25">
      <c r="B1168" s="87"/>
      <c r="C1168" s="90"/>
      <c r="D1168" s="10">
        <v>2006</v>
      </c>
      <c r="E1168" s="7" t="s">
        <v>828</v>
      </c>
      <c r="F1168" s="8">
        <v>110000</v>
      </c>
      <c r="G1168" s="9"/>
      <c r="H1168" s="4"/>
    </row>
    <row r="1169" spans="1:8" ht="28.5" customHeight="1" x14ac:dyDescent="0.25">
      <c r="A1169" s="6">
        <v>452</v>
      </c>
      <c r="B1169" s="85" t="s">
        <v>362</v>
      </c>
      <c r="C1169" s="88" t="s">
        <v>397</v>
      </c>
      <c r="D1169" s="10">
        <v>2010</v>
      </c>
      <c r="E1169" s="7" t="s">
        <v>592</v>
      </c>
      <c r="F1169" s="8">
        <v>72500</v>
      </c>
      <c r="G1169" s="9"/>
      <c r="H1169" s="4" t="s">
        <v>867</v>
      </c>
    </row>
    <row r="1170" spans="1:8" ht="51.75" customHeight="1" x14ac:dyDescent="0.25">
      <c r="B1170" s="86"/>
      <c r="C1170" s="89"/>
      <c r="D1170" s="10">
        <v>2010</v>
      </c>
      <c r="E1170" s="7" t="s">
        <v>632</v>
      </c>
      <c r="F1170" s="8">
        <v>99162</v>
      </c>
      <c r="G1170" s="9"/>
      <c r="H1170" s="4" t="s">
        <v>868</v>
      </c>
    </row>
    <row r="1171" spans="1:8" ht="30.75" customHeight="1" x14ac:dyDescent="0.25">
      <c r="B1171" s="87"/>
      <c r="C1171" s="90"/>
      <c r="D1171" s="10">
        <v>2021</v>
      </c>
      <c r="E1171" s="7" t="s">
        <v>632</v>
      </c>
      <c r="F1171" s="8">
        <v>170000</v>
      </c>
      <c r="G1171" s="9"/>
      <c r="H1171" s="4"/>
    </row>
    <row r="1172" spans="1:8" ht="30" x14ac:dyDescent="0.25">
      <c r="A1172" s="6">
        <v>453</v>
      </c>
      <c r="B1172" s="85" t="s">
        <v>362</v>
      </c>
      <c r="C1172" s="88" t="s">
        <v>398</v>
      </c>
      <c r="D1172" s="10">
        <v>2020</v>
      </c>
      <c r="E1172" s="7" t="s">
        <v>592</v>
      </c>
      <c r="F1172" s="8">
        <v>95400</v>
      </c>
      <c r="G1172" s="9"/>
      <c r="H1172" s="4"/>
    </row>
    <row r="1173" spans="1:8" ht="30" x14ac:dyDescent="0.25">
      <c r="A1173" s="6">
        <v>454</v>
      </c>
      <c r="B1173" s="86"/>
      <c r="C1173" s="89"/>
      <c r="D1173" s="10">
        <v>2019</v>
      </c>
      <c r="E1173" s="7" t="s">
        <v>592</v>
      </c>
      <c r="F1173" s="8">
        <v>212400</v>
      </c>
      <c r="G1173" s="9"/>
      <c r="H1173" s="4" t="s">
        <v>607</v>
      </c>
    </row>
    <row r="1174" spans="1:8" ht="72" customHeight="1" x14ac:dyDescent="0.25">
      <c r="A1174" s="6">
        <v>455</v>
      </c>
      <c r="B1174" s="86"/>
      <c r="C1174" s="89"/>
      <c r="D1174" s="12">
        <v>2019</v>
      </c>
      <c r="E1174" s="11" t="s">
        <v>579</v>
      </c>
      <c r="F1174" s="13">
        <v>6880000</v>
      </c>
      <c r="G1174" s="14">
        <v>4.75</v>
      </c>
      <c r="H1174" s="4" t="s">
        <v>622</v>
      </c>
    </row>
    <row r="1175" spans="1:8" ht="33.75" customHeight="1" x14ac:dyDescent="0.25">
      <c r="B1175" s="86"/>
      <c r="C1175" s="89"/>
      <c r="D1175" s="10">
        <v>2014</v>
      </c>
      <c r="E1175" s="7" t="s">
        <v>579</v>
      </c>
      <c r="F1175" s="8">
        <v>14000</v>
      </c>
      <c r="G1175" s="9">
        <v>4.8</v>
      </c>
      <c r="H1175" s="4" t="s">
        <v>717</v>
      </c>
    </row>
    <row r="1176" spans="1:8" ht="33.75" customHeight="1" x14ac:dyDescent="0.25">
      <c r="B1176" s="86"/>
      <c r="C1176" s="89"/>
      <c r="D1176" s="10">
        <v>2012</v>
      </c>
      <c r="E1176" s="7" t="s">
        <v>642</v>
      </c>
      <c r="F1176" s="8">
        <v>60000</v>
      </c>
      <c r="G1176" s="9"/>
      <c r="H1176" s="4" t="s">
        <v>854</v>
      </c>
    </row>
    <row r="1177" spans="1:8" ht="33.75" customHeight="1" x14ac:dyDescent="0.25">
      <c r="B1177" s="86"/>
      <c r="C1177" s="89"/>
      <c r="D1177" s="10">
        <v>2007</v>
      </c>
      <c r="E1177" s="7" t="s">
        <v>828</v>
      </c>
      <c r="F1177" s="8">
        <v>51000</v>
      </c>
      <c r="G1177" s="9"/>
      <c r="H1177" s="4" t="s">
        <v>970</v>
      </c>
    </row>
    <row r="1178" spans="1:8" ht="33.75" customHeight="1" x14ac:dyDescent="0.25">
      <c r="B1178" s="86"/>
      <c r="C1178" s="89"/>
      <c r="D1178" s="10">
        <v>2007</v>
      </c>
      <c r="E1178" s="7" t="s">
        <v>828</v>
      </c>
      <c r="F1178" s="8">
        <v>77000</v>
      </c>
      <c r="G1178" s="9"/>
      <c r="H1178" s="4" t="s">
        <v>971</v>
      </c>
    </row>
    <row r="1179" spans="1:8" ht="33.75" customHeight="1" x14ac:dyDescent="0.25">
      <c r="B1179" s="86"/>
      <c r="C1179" s="89"/>
      <c r="D1179" s="10">
        <v>2007</v>
      </c>
      <c r="E1179" s="7" t="s">
        <v>828</v>
      </c>
      <c r="F1179" s="8">
        <v>55000</v>
      </c>
      <c r="G1179" s="9"/>
      <c r="H1179" s="4" t="s">
        <v>972</v>
      </c>
    </row>
    <row r="1180" spans="1:8" ht="33.75" customHeight="1" x14ac:dyDescent="0.25">
      <c r="B1180" s="86"/>
      <c r="C1180" s="89"/>
      <c r="D1180" s="10">
        <v>2007</v>
      </c>
      <c r="E1180" s="7" t="s">
        <v>828</v>
      </c>
      <c r="F1180" s="8">
        <v>55000</v>
      </c>
      <c r="G1180" s="9"/>
      <c r="H1180" s="4" t="s">
        <v>973</v>
      </c>
    </row>
    <row r="1181" spans="1:8" ht="33.75" customHeight="1" x14ac:dyDescent="0.25">
      <c r="B1181" s="87"/>
      <c r="C1181" s="90"/>
      <c r="D1181" s="10">
        <v>2006</v>
      </c>
      <c r="E1181" s="7" t="s">
        <v>828</v>
      </c>
      <c r="F1181" s="8">
        <v>100000</v>
      </c>
      <c r="G1181" s="9"/>
      <c r="H1181" s="4"/>
    </row>
    <row r="1182" spans="1:8" ht="26.25" customHeight="1" x14ac:dyDescent="0.25">
      <c r="A1182" s="6">
        <v>456</v>
      </c>
      <c r="B1182" s="85" t="s">
        <v>362</v>
      </c>
      <c r="C1182" s="88" t="s">
        <v>399</v>
      </c>
      <c r="D1182" s="10">
        <v>2006</v>
      </c>
      <c r="E1182" s="7" t="s">
        <v>828</v>
      </c>
      <c r="F1182" s="8">
        <v>120000</v>
      </c>
      <c r="G1182" s="9"/>
      <c r="H1182" s="4"/>
    </row>
    <row r="1183" spans="1:8" ht="26.25" customHeight="1" x14ac:dyDescent="0.25">
      <c r="B1183" s="87"/>
      <c r="C1183" s="90"/>
      <c r="D1183" s="10">
        <v>2021</v>
      </c>
      <c r="E1183" s="7" t="s">
        <v>632</v>
      </c>
      <c r="F1183" s="8">
        <v>120000</v>
      </c>
      <c r="G1183" s="9"/>
      <c r="H1183" s="4"/>
    </row>
    <row r="1184" spans="1:8" ht="60" x14ac:dyDescent="0.25">
      <c r="A1184" s="6">
        <v>457</v>
      </c>
      <c r="B1184" s="85" t="s">
        <v>362</v>
      </c>
      <c r="C1184" s="88" t="s">
        <v>400</v>
      </c>
      <c r="D1184" s="12">
        <v>2019</v>
      </c>
      <c r="E1184" s="11" t="s">
        <v>579</v>
      </c>
      <c r="F1184" s="13">
        <v>6880000</v>
      </c>
      <c r="G1184" s="14">
        <v>8.5</v>
      </c>
      <c r="H1184" s="4" t="s">
        <v>622</v>
      </c>
    </row>
    <row r="1185" spans="1:8" ht="33.75" customHeight="1" x14ac:dyDescent="0.25">
      <c r="B1185" s="86"/>
      <c r="C1185" s="89"/>
      <c r="D1185" s="10">
        <v>2010</v>
      </c>
      <c r="E1185" s="7" t="s">
        <v>632</v>
      </c>
      <c r="F1185" s="8">
        <v>136500</v>
      </c>
      <c r="G1185" s="9"/>
      <c r="H1185" s="4" t="s">
        <v>861</v>
      </c>
    </row>
    <row r="1186" spans="1:8" ht="33.75" customHeight="1" x14ac:dyDescent="0.25">
      <c r="B1186" s="87"/>
      <c r="C1186" s="90"/>
      <c r="D1186" s="10">
        <v>2007</v>
      </c>
      <c r="E1186" s="7" t="s">
        <v>828</v>
      </c>
      <c r="F1186" s="8">
        <v>50000</v>
      </c>
      <c r="G1186" s="9"/>
      <c r="H1186" s="4"/>
    </row>
    <row r="1187" spans="1:8" ht="37.5" customHeight="1" x14ac:dyDescent="0.25">
      <c r="A1187" s="6">
        <v>458</v>
      </c>
      <c r="B1187" s="85" t="s">
        <v>362</v>
      </c>
      <c r="C1187" s="88" t="s">
        <v>401</v>
      </c>
      <c r="D1187" s="10">
        <v>2011</v>
      </c>
      <c r="E1187" s="7" t="s">
        <v>632</v>
      </c>
      <c r="F1187" s="8">
        <v>25310</v>
      </c>
      <c r="G1187" s="9"/>
      <c r="H1187" s="4"/>
    </row>
    <row r="1188" spans="1:8" ht="37.5" customHeight="1" x14ac:dyDescent="0.25">
      <c r="B1188" s="86"/>
      <c r="C1188" s="89"/>
      <c r="D1188" s="10">
        <v>2009</v>
      </c>
      <c r="E1188" s="7" t="s">
        <v>632</v>
      </c>
      <c r="F1188" s="8">
        <v>155539</v>
      </c>
      <c r="G1188" s="9"/>
      <c r="H1188" s="4"/>
    </row>
    <row r="1189" spans="1:8" ht="30" customHeight="1" x14ac:dyDescent="0.25">
      <c r="B1189" s="87"/>
      <c r="C1189" s="90"/>
      <c r="D1189" s="10">
        <v>2008</v>
      </c>
      <c r="E1189" s="7" t="s">
        <v>592</v>
      </c>
      <c r="F1189" s="8">
        <v>245000</v>
      </c>
      <c r="G1189" s="9"/>
      <c r="H1189" s="4"/>
    </row>
    <row r="1190" spans="1:8" ht="30" x14ac:dyDescent="0.25">
      <c r="A1190" s="6">
        <v>459</v>
      </c>
      <c r="B1190" s="85" t="s">
        <v>362</v>
      </c>
      <c r="C1190" s="88" t="s">
        <v>402</v>
      </c>
      <c r="D1190" s="10">
        <v>2019</v>
      </c>
      <c r="E1190" s="7" t="s">
        <v>592</v>
      </c>
      <c r="F1190" s="8">
        <v>147840.54</v>
      </c>
      <c r="G1190" s="9"/>
      <c r="H1190" s="4"/>
    </row>
    <row r="1191" spans="1:8" ht="30" customHeight="1" x14ac:dyDescent="0.25">
      <c r="A1191" s="6">
        <v>460</v>
      </c>
      <c r="B1191" s="86"/>
      <c r="C1191" s="89"/>
      <c r="D1191" s="10">
        <v>2018</v>
      </c>
      <c r="F1191" s="8">
        <v>100000</v>
      </c>
      <c r="G1191" s="9"/>
      <c r="H1191" s="4"/>
    </row>
    <row r="1192" spans="1:8" ht="30" customHeight="1" x14ac:dyDescent="0.25">
      <c r="B1192" s="86"/>
      <c r="C1192" s="89"/>
      <c r="D1192" s="10">
        <v>2013</v>
      </c>
      <c r="E1192" s="7" t="s">
        <v>632</v>
      </c>
      <c r="F1192" s="8">
        <v>30000</v>
      </c>
      <c r="G1192" s="9"/>
      <c r="H1192" s="4"/>
    </row>
    <row r="1193" spans="1:8" ht="30" customHeight="1" x14ac:dyDescent="0.25">
      <c r="B1193" s="86"/>
      <c r="C1193" s="89"/>
      <c r="D1193" s="10">
        <v>2012</v>
      </c>
      <c r="E1193" s="7" t="s">
        <v>579</v>
      </c>
      <c r="F1193" s="8">
        <v>3461599.32</v>
      </c>
      <c r="G1193" s="9">
        <v>6.3</v>
      </c>
      <c r="H1193" s="4" t="s">
        <v>750</v>
      </c>
    </row>
    <row r="1194" spans="1:8" ht="30" customHeight="1" x14ac:dyDescent="0.25">
      <c r="B1194" s="86"/>
      <c r="C1194" s="89"/>
      <c r="D1194" s="10">
        <v>2012</v>
      </c>
      <c r="E1194" s="7" t="s">
        <v>632</v>
      </c>
      <c r="F1194" s="8">
        <v>41300</v>
      </c>
      <c r="G1194" s="9"/>
      <c r="H1194" s="4" t="s">
        <v>855</v>
      </c>
    </row>
    <row r="1195" spans="1:8" ht="30" customHeight="1" x14ac:dyDescent="0.25">
      <c r="B1195" s="86"/>
      <c r="C1195" s="89"/>
      <c r="D1195" s="10">
        <v>2010</v>
      </c>
      <c r="E1195" s="7" t="s">
        <v>632</v>
      </c>
      <c r="F1195" s="8">
        <v>6500</v>
      </c>
      <c r="G1195" s="9"/>
      <c r="H1195" s="4" t="s">
        <v>871</v>
      </c>
    </row>
    <row r="1196" spans="1:8" ht="30" customHeight="1" x14ac:dyDescent="0.25">
      <c r="B1196" s="86"/>
      <c r="C1196" s="89"/>
      <c r="D1196" s="10">
        <v>2009</v>
      </c>
      <c r="E1196" s="7" t="s">
        <v>820</v>
      </c>
      <c r="F1196" s="8">
        <v>22286</v>
      </c>
      <c r="G1196" s="9"/>
      <c r="H1196" s="4" t="s">
        <v>871</v>
      </c>
    </row>
    <row r="1197" spans="1:8" ht="30" customHeight="1" x14ac:dyDescent="0.25">
      <c r="B1197" s="87"/>
      <c r="C1197" s="90"/>
      <c r="D1197" s="10">
        <v>2008</v>
      </c>
      <c r="E1197" s="7" t="s">
        <v>592</v>
      </c>
      <c r="F1197" s="8">
        <v>400000</v>
      </c>
      <c r="G1197" s="9"/>
      <c r="H1197" s="4" t="s">
        <v>935</v>
      </c>
    </row>
    <row r="1198" spans="1:8" ht="60" x14ac:dyDescent="0.25">
      <c r="A1198" s="6">
        <v>461</v>
      </c>
      <c r="B1198" s="85" t="s">
        <v>362</v>
      </c>
      <c r="C1198" s="88" t="s">
        <v>403</v>
      </c>
      <c r="D1198" s="12">
        <v>2019</v>
      </c>
      <c r="E1198" s="11" t="s">
        <v>579</v>
      </c>
      <c r="F1198" s="13">
        <v>6880000</v>
      </c>
      <c r="G1198" s="14"/>
      <c r="H1198" s="4" t="s">
        <v>622</v>
      </c>
    </row>
    <row r="1199" spans="1:8" ht="30" customHeight="1" x14ac:dyDescent="0.25">
      <c r="B1199" s="87"/>
      <c r="C1199" s="90"/>
      <c r="D1199" s="10">
        <v>2005</v>
      </c>
      <c r="E1199" s="7" t="s">
        <v>820</v>
      </c>
      <c r="F1199" s="13">
        <v>34000</v>
      </c>
      <c r="G1199" s="14"/>
      <c r="H1199" s="4"/>
    </row>
    <row r="1200" spans="1:8" ht="30" x14ac:dyDescent="0.25">
      <c r="A1200" s="6">
        <v>462</v>
      </c>
      <c r="B1200" s="85" t="s">
        <v>362</v>
      </c>
      <c r="C1200" s="88" t="s">
        <v>33</v>
      </c>
      <c r="D1200" s="10">
        <v>2019</v>
      </c>
      <c r="E1200" s="7" t="s">
        <v>592</v>
      </c>
      <c r="F1200" s="8">
        <v>181720</v>
      </c>
      <c r="G1200" s="9"/>
      <c r="H1200" s="4"/>
    </row>
    <row r="1201" spans="1:8" ht="30" x14ac:dyDescent="0.25">
      <c r="B1201" s="86"/>
      <c r="C1201" s="89"/>
      <c r="D1201" s="10">
        <v>2013</v>
      </c>
      <c r="E1201" s="7" t="s">
        <v>632</v>
      </c>
      <c r="F1201" s="8">
        <v>50000</v>
      </c>
      <c r="G1201" s="9"/>
      <c r="H1201" s="4"/>
    </row>
    <row r="1202" spans="1:8" ht="30" x14ac:dyDescent="0.25">
      <c r="B1202" s="87"/>
      <c r="C1202" s="90"/>
      <c r="D1202" s="10">
        <v>2012</v>
      </c>
      <c r="E1202" s="7" t="s">
        <v>632</v>
      </c>
      <c r="F1202" s="8">
        <v>65000</v>
      </c>
      <c r="G1202" s="9"/>
      <c r="H1202" s="4"/>
    </row>
    <row r="1203" spans="1:8" ht="45" x14ac:dyDescent="0.25">
      <c r="A1203" s="6">
        <v>463</v>
      </c>
      <c r="B1203" s="85" t="s">
        <v>362</v>
      </c>
      <c r="C1203" s="88" t="s">
        <v>404</v>
      </c>
      <c r="D1203" s="10">
        <v>2018</v>
      </c>
      <c r="E1203" s="7" t="s">
        <v>579</v>
      </c>
      <c r="F1203" s="8">
        <v>12750000</v>
      </c>
      <c r="G1203" s="9">
        <v>8.9</v>
      </c>
      <c r="H1203" s="4" t="s">
        <v>652</v>
      </c>
    </row>
    <row r="1204" spans="1:8" ht="30" x14ac:dyDescent="0.25">
      <c r="B1204" s="86"/>
      <c r="C1204" s="89"/>
      <c r="D1204" s="10">
        <v>2015</v>
      </c>
      <c r="E1204" s="7" t="s">
        <v>632</v>
      </c>
      <c r="F1204" s="8">
        <v>611325.66</v>
      </c>
      <c r="G1204" s="9"/>
      <c r="H1204" s="4" t="s">
        <v>806</v>
      </c>
    </row>
    <row r="1205" spans="1:8" ht="30" customHeight="1" x14ac:dyDescent="0.25">
      <c r="B1205" s="86"/>
      <c r="C1205" s="89"/>
      <c r="D1205" s="10">
        <v>2010</v>
      </c>
      <c r="E1205" s="7" t="s">
        <v>632</v>
      </c>
      <c r="F1205" s="8">
        <v>136500</v>
      </c>
      <c r="G1205" s="9"/>
      <c r="H1205" s="4" t="s">
        <v>861</v>
      </c>
    </row>
    <row r="1206" spans="1:8" ht="30" customHeight="1" x14ac:dyDescent="0.25">
      <c r="B1206" s="86"/>
      <c r="C1206" s="89"/>
      <c r="D1206" s="10">
        <v>2007</v>
      </c>
      <c r="E1206" s="7" t="s">
        <v>828</v>
      </c>
      <c r="F1206" s="8">
        <v>60000</v>
      </c>
      <c r="G1206" s="9"/>
      <c r="H1206" s="4"/>
    </row>
    <row r="1207" spans="1:8" ht="30" customHeight="1" x14ac:dyDescent="0.25">
      <c r="B1207" s="87"/>
      <c r="C1207" s="90"/>
      <c r="D1207" s="10">
        <v>2021</v>
      </c>
      <c r="E1207" s="7" t="s">
        <v>632</v>
      </c>
      <c r="F1207" s="8">
        <v>45000</v>
      </c>
      <c r="G1207" s="9"/>
      <c r="H1207" s="4"/>
    </row>
    <row r="1208" spans="1:8" ht="25.5" customHeight="1" x14ac:dyDescent="0.25">
      <c r="A1208" s="6">
        <v>464</v>
      </c>
      <c r="B1208" s="1" t="s">
        <v>362</v>
      </c>
      <c r="C1208" s="2" t="s">
        <v>405</v>
      </c>
      <c r="D1208" s="10">
        <v>2007</v>
      </c>
      <c r="E1208" s="7" t="s">
        <v>828</v>
      </c>
      <c r="F1208" s="8">
        <v>56000</v>
      </c>
      <c r="G1208" s="9"/>
      <c r="H1208" s="4"/>
    </row>
    <row r="1209" spans="1:8" ht="30" x14ac:dyDescent="0.25">
      <c r="A1209" s="6">
        <v>465</v>
      </c>
      <c r="B1209" s="85" t="s">
        <v>362</v>
      </c>
      <c r="C1209" s="88" t="s">
        <v>406</v>
      </c>
      <c r="D1209" s="10">
        <v>2010</v>
      </c>
      <c r="E1209" s="7" t="s">
        <v>632</v>
      </c>
      <c r="F1209" s="8">
        <v>25230</v>
      </c>
      <c r="G1209" s="9"/>
      <c r="H1209" s="4" t="s">
        <v>870</v>
      </c>
    </row>
    <row r="1210" spans="1:8" ht="26.25" customHeight="1" x14ac:dyDescent="0.25">
      <c r="B1210" s="86"/>
      <c r="C1210" s="89"/>
      <c r="D1210" s="10">
        <v>2007</v>
      </c>
      <c r="E1210" s="7" t="s">
        <v>828</v>
      </c>
      <c r="F1210" s="8">
        <v>68000</v>
      </c>
      <c r="G1210" s="9"/>
      <c r="H1210" s="4" t="s">
        <v>974</v>
      </c>
    </row>
    <row r="1211" spans="1:8" ht="26.25" customHeight="1" x14ac:dyDescent="0.25">
      <c r="B1211" s="86"/>
      <c r="C1211" s="89"/>
      <c r="D1211" s="10">
        <v>2007</v>
      </c>
      <c r="E1211" s="7" t="s">
        <v>828</v>
      </c>
      <c r="F1211" s="8">
        <v>67000</v>
      </c>
      <c r="G1211" s="9"/>
      <c r="H1211" s="4" t="s">
        <v>975</v>
      </c>
    </row>
    <row r="1212" spans="1:8" ht="26.25" customHeight="1" x14ac:dyDescent="0.25">
      <c r="B1212" s="87"/>
      <c r="C1212" s="90"/>
      <c r="D1212" s="10">
        <v>2006</v>
      </c>
      <c r="E1212" s="7" t="s">
        <v>828</v>
      </c>
      <c r="F1212" s="8">
        <v>100000</v>
      </c>
      <c r="G1212" s="9"/>
      <c r="H1212" s="4"/>
    </row>
    <row r="1213" spans="1:8" ht="28.5" customHeight="1" x14ac:dyDescent="0.25">
      <c r="A1213" s="6">
        <v>466</v>
      </c>
      <c r="B1213" s="1" t="s">
        <v>362</v>
      </c>
      <c r="C1213" s="2" t="s">
        <v>407</v>
      </c>
      <c r="D1213" s="10">
        <v>2007</v>
      </c>
      <c r="E1213" s="7" t="s">
        <v>828</v>
      </c>
      <c r="F1213" s="8">
        <v>59000</v>
      </c>
      <c r="G1213" s="9"/>
      <c r="H1213" s="4"/>
    </row>
    <row r="1214" spans="1:8" ht="30" x14ac:dyDescent="0.25">
      <c r="A1214" s="6">
        <v>467</v>
      </c>
      <c r="B1214" s="85" t="s">
        <v>362</v>
      </c>
      <c r="C1214" s="88" t="s">
        <v>408</v>
      </c>
      <c r="D1214" s="10">
        <v>2018</v>
      </c>
      <c r="E1214" s="7" t="s">
        <v>632</v>
      </c>
      <c r="F1214" s="8">
        <v>169800</v>
      </c>
      <c r="G1214" s="9"/>
      <c r="H1214" s="4"/>
    </row>
    <row r="1215" spans="1:8" ht="28.5" customHeight="1" x14ac:dyDescent="0.25">
      <c r="B1215" s="86"/>
      <c r="C1215" s="89"/>
      <c r="D1215" s="10">
        <v>2013</v>
      </c>
      <c r="E1215" s="7" t="s">
        <v>579</v>
      </c>
      <c r="F1215" s="8">
        <v>1086778</v>
      </c>
      <c r="G1215" s="9"/>
      <c r="H1215" s="4" t="s">
        <v>742</v>
      </c>
    </row>
    <row r="1216" spans="1:8" ht="30" x14ac:dyDescent="0.25">
      <c r="B1216" s="86"/>
      <c r="C1216" s="89"/>
      <c r="D1216" s="10">
        <v>2010</v>
      </c>
      <c r="E1216" s="7" t="s">
        <v>632</v>
      </c>
      <c r="F1216" s="8">
        <v>28513</v>
      </c>
      <c r="G1216" s="9"/>
      <c r="H1216" s="4"/>
    </row>
    <row r="1217" spans="1:8" ht="30" x14ac:dyDescent="0.25">
      <c r="B1217" s="87"/>
      <c r="C1217" s="90"/>
      <c r="D1217" s="10">
        <v>2008</v>
      </c>
      <c r="E1217" s="7" t="s">
        <v>592</v>
      </c>
      <c r="F1217" s="8">
        <v>400000</v>
      </c>
      <c r="G1217" s="9"/>
      <c r="H1217" s="4" t="s">
        <v>935</v>
      </c>
    </row>
    <row r="1218" spans="1:8" ht="24.75" customHeight="1" x14ac:dyDescent="0.25">
      <c r="A1218" s="6">
        <v>468</v>
      </c>
      <c r="B1218" s="85" t="s">
        <v>362</v>
      </c>
      <c r="C1218" s="88" t="s">
        <v>409</v>
      </c>
      <c r="D1218" s="10">
        <v>2020</v>
      </c>
      <c r="E1218" s="7" t="s">
        <v>579</v>
      </c>
      <c r="F1218" s="8">
        <v>539408.86</v>
      </c>
      <c r="G1218" s="9">
        <v>2</v>
      </c>
      <c r="H1218" s="4" t="s">
        <v>596</v>
      </c>
    </row>
    <row r="1219" spans="1:8" ht="30" x14ac:dyDescent="0.25">
      <c r="B1219" s="87"/>
      <c r="C1219" s="90"/>
      <c r="D1219" s="10">
        <v>2011</v>
      </c>
      <c r="E1219" s="7" t="s">
        <v>761</v>
      </c>
      <c r="F1219" s="8">
        <v>175702</v>
      </c>
      <c r="G1219" s="9"/>
      <c r="H1219" s="4" t="s">
        <v>770</v>
      </c>
    </row>
    <row r="1220" spans="1:8" ht="30.75" customHeight="1" x14ac:dyDescent="0.25">
      <c r="A1220" s="6">
        <v>469</v>
      </c>
      <c r="B1220" s="85" t="s">
        <v>362</v>
      </c>
      <c r="C1220" s="88" t="s">
        <v>410</v>
      </c>
      <c r="D1220" s="10">
        <v>2013</v>
      </c>
      <c r="E1220" s="7" t="s">
        <v>632</v>
      </c>
      <c r="F1220" s="8">
        <v>10000</v>
      </c>
      <c r="G1220" s="9"/>
      <c r="H1220" s="4"/>
    </row>
    <row r="1221" spans="1:8" ht="30.75" customHeight="1" x14ac:dyDescent="0.25">
      <c r="B1221" s="86"/>
      <c r="C1221" s="89"/>
      <c r="D1221" s="10">
        <v>2012</v>
      </c>
      <c r="E1221" s="7" t="s">
        <v>579</v>
      </c>
      <c r="F1221" s="8">
        <v>3461599.32</v>
      </c>
      <c r="G1221" s="9"/>
      <c r="H1221" s="4" t="s">
        <v>750</v>
      </c>
    </row>
    <row r="1222" spans="1:8" ht="30.75" customHeight="1" x14ac:dyDescent="0.25">
      <c r="B1222" s="86"/>
      <c r="C1222" s="89"/>
      <c r="D1222" s="10">
        <v>2012</v>
      </c>
      <c r="E1222" s="7" t="s">
        <v>632</v>
      </c>
      <c r="F1222" s="8">
        <v>25000</v>
      </c>
      <c r="G1222" s="9"/>
      <c r="H1222" s="4"/>
    </row>
    <row r="1223" spans="1:8" ht="30.75" customHeight="1" x14ac:dyDescent="0.25">
      <c r="B1223" s="86"/>
      <c r="C1223" s="89"/>
      <c r="D1223" s="10">
        <v>2011</v>
      </c>
      <c r="E1223" s="7" t="s">
        <v>632</v>
      </c>
      <c r="F1223" s="8">
        <v>112100</v>
      </c>
      <c r="G1223" s="9"/>
      <c r="H1223" s="4" t="s">
        <v>774</v>
      </c>
    </row>
    <row r="1224" spans="1:8" ht="30.75" customHeight="1" x14ac:dyDescent="0.25">
      <c r="B1224" s="87"/>
      <c r="C1224" s="90"/>
      <c r="D1224" s="10">
        <v>2007</v>
      </c>
      <c r="E1224" s="7" t="s">
        <v>828</v>
      </c>
      <c r="F1224" s="8">
        <v>60000</v>
      </c>
      <c r="G1224" s="9"/>
      <c r="H1224" s="4"/>
    </row>
    <row r="1225" spans="1:8" ht="26.25" customHeight="1" x14ac:dyDescent="0.25">
      <c r="A1225" s="6">
        <v>470</v>
      </c>
      <c r="B1225" s="85" t="s">
        <v>362</v>
      </c>
      <c r="C1225" s="88" t="s">
        <v>411</v>
      </c>
      <c r="D1225" s="10">
        <v>2020</v>
      </c>
      <c r="E1225" s="7" t="s">
        <v>579</v>
      </c>
      <c r="F1225" s="8">
        <v>1321551.72</v>
      </c>
      <c r="G1225" s="9">
        <v>4.9000000000000004</v>
      </c>
      <c r="H1225" s="4" t="s">
        <v>599</v>
      </c>
    </row>
    <row r="1226" spans="1:8" ht="26.25" customHeight="1" x14ac:dyDescent="0.25">
      <c r="B1226" s="87"/>
      <c r="C1226" s="90"/>
      <c r="D1226" s="10">
        <v>2006</v>
      </c>
      <c r="E1226" s="7" t="s">
        <v>828</v>
      </c>
      <c r="F1226" s="8">
        <v>125000</v>
      </c>
      <c r="G1226" s="9"/>
      <c r="H1226" s="4"/>
    </row>
    <row r="1227" spans="1:8" ht="29.25" customHeight="1" x14ac:dyDescent="0.25">
      <c r="A1227" s="6">
        <v>471</v>
      </c>
      <c r="B1227" s="85" t="s">
        <v>362</v>
      </c>
      <c r="C1227" s="88" t="s">
        <v>412</v>
      </c>
      <c r="D1227" s="10">
        <v>2020</v>
      </c>
      <c r="E1227" s="7" t="s">
        <v>592</v>
      </c>
      <c r="F1227" s="8">
        <v>165200</v>
      </c>
      <c r="G1227" s="9"/>
      <c r="H1227" s="4"/>
    </row>
    <row r="1228" spans="1:8" ht="29.25" customHeight="1" x14ac:dyDescent="0.25">
      <c r="B1228" s="86"/>
      <c r="C1228" s="89"/>
      <c r="D1228" s="10">
        <v>2013</v>
      </c>
      <c r="E1228" s="7" t="s">
        <v>579</v>
      </c>
      <c r="F1228" s="8">
        <v>1086778</v>
      </c>
      <c r="G1228" s="9">
        <v>4.4000000000000004</v>
      </c>
      <c r="H1228" s="4" t="s">
        <v>742</v>
      </c>
    </row>
    <row r="1229" spans="1:8" ht="29.25" customHeight="1" x14ac:dyDescent="0.25">
      <c r="B1229" s="86"/>
      <c r="C1229" s="89"/>
      <c r="D1229" s="10">
        <v>2011</v>
      </c>
      <c r="E1229" s="7" t="s">
        <v>761</v>
      </c>
      <c r="F1229" s="8">
        <v>175702</v>
      </c>
      <c r="G1229" s="9"/>
      <c r="H1229" s="4" t="s">
        <v>770</v>
      </c>
    </row>
    <row r="1230" spans="1:8" ht="29.25" customHeight="1" x14ac:dyDescent="0.25">
      <c r="B1230" s="86"/>
      <c r="C1230" s="89"/>
      <c r="D1230" s="10">
        <v>2011</v>
      </c>
      <c r="E1230" s="7" t="s">
        <v>632</v>
      </c>
      <c r="F1230" s="8">
        <v>52500</v>
      </c>
      <c r="G1230" s="9"/>
      <c r="H1230" s="4"/>
    </row>
    <row r="1231" spans="1:8" ht="29.25" customHeight="1" x14ac:dyDescent="0.25">
      <c r="B1231" s="86"/>
      <c r="C1231" s="89"/>
      <c r="D1231" s="10">
        <v>2010</v>
      </c>
      <c r="E1231" s="7" t="s">
        <v>632</v>
      </c>
      <c r="F1231" s="8">
        <v>275000</v>
      </c>
      <c r="G1231" s="9"/>
      <c r="H1231" s="4" t="s">
        <v>858</v>
      </c>
    </row>
    <row r="1232" spans="1:8" ht="29.25" customHeight="1" x14ac:dyDescent="0.25">
      <c r="B1232" s="87"/>
      <c r="C1232" s="90"/>
      <c r="D1232" s="10">
        <v>2008</v>
      </c>
      <c r="E1232" s="7" t="s">
        <v>592</v>
      </c>
      <c r="F1232" s="8">
        <v>400000</v>
      </c>
      <c r="G1232" s="9"/>
      <c r="H1232" s="4" t="s">
        <v>935</v>
      </c>
    </row>
    <row r="1233" spans="1:8" ht="20.25" customHeight="1" x14ac:dyDescent="0.25">
      <c r="A1233" s="6">
        <v>472</v>
      </c>
      <c r="B1233" s="85" t="s">
        <v>362</v>
      </c>
      <c r="C1233" s="88" t="s">
        <v>413</v>
      </c>
      <c r="D1233" s="10">
        <v>2020</v>
      </c>
      <c r="E1233" s="7" t="s">
        <v>579</v>
      </c>
      <c r="F1233" s="8">
        <v>5475000</v>
      </c>
      <c r="G1233" s="9"/>
      <c r="H1233" s="4" t="s">
        <v>599</v>
      </c>
    </row>
    <row r="1234" spans="1:8" ht="31.5" customHeight="1" x14ac:dyDescent="0.25">
      <c r="A1234" s="6">
        <v>473</v>
      </c>
      <c r="B1234" s="86"/>
      <c r="C1234" s="89"/>
      <c r="D1234" s="10">
        <v>2018</v>
      </c>
      <c r="E1234" s="7" t="s">
        <v>632</v>
      </c>
      <c r="F1234" s="8">
        <v>140000</v>
      </c>
      <c r="G1234" s="9"/>
      <c r="H1234" s="4"/>
    </row>
    <row r="1235" spans="1:8" ht="31.5" customHeight="1" x14ac:dyDescent="0.25">
      <c r="B1235" s="86"/>
      <c r="C1235" s="89"/>
      <c r="D1235" s="10">
        <v>2010</v>
      </c>
      <c r="E1235" s="7" t="s">
        <v>632</v>
      </c>
      <c r="F1235" s="8">
        <v>275000</v>
      </c>
      <c r="G1235" s="9"/>
      <c r="H1235" s="4" t="s">
        <v>858</v>
      </c>
    </row>
    <row r="1236" spans="1:8" ht="31.5" customHeight="1" x14ac:dyDescent="0.25">
      <c r="B1236" s="87"/>
      <c r="C1236" s="90"/>
      <c r="D1236" s="10">
        <v>2007</v>
      </c>
      <c r="E1236" s="7" t="s">
        <v>828</v>
      </c>
      <c r="F1236" s="8">
        <v>51000</v>
      </c>
      <c r="G1236" s="9"/>
      <c r="H1236" s="4"/>
    </row>
    <row r="1237" spans="1:8" ht="30" x14ac:dyDescent="0.25">
      <c r="A1237" s="6">
        <v>474</v>
      </c>
      <c r="B1237" s="85" t="s">
        <v>362</v>
      </c>
      <c r="C1237" s="88" t="s">
        <v>414</v>
      </c>
      <c r="D1237" s="10">
        <v>2013</v>
      </c>
      <c r="E1237" s="7" t="s">
        <v>632</v>
      </c>
      <c r="F1237" s="8">
        <v>5000</v>
      </c>
      <c r="G1237" s="9"/>
      <c r="H1237" s="4"/>
    </row>
    <row r="1238" spans="1:8" ht="30" x14ac:dyDescent="0.25">
      <c r="B1238" s="86"/>
      <c r="C1238" s="89"/>
      <c r="D1238" s="10">
        <v>2011</v>
      </c>
      <c r="E1238" s="7" t="s">
        <v>632</v>
      </c>
      <c r="F1238" s="8">
        <v>39500</v>
      </c>
      <c r="G1238" s="9"/>
      <c r="H1238" s="4" t="s">
        <v>776</v>
      </c>
    </row>
    <row r="1239" spans="1:8" ht="30" x14ac:dyDescent="0.25">
      <c r="B1239" s="86"/>
      <c r="C1239" s="89"/>
      <c r="D1239" s="10">
        <v>2010</v>
      </c>
      <c r="E1239" s="7" t="s">
        <v>632</v>
      </c>
      <c r="F1239" s="8">
        <v>25230</v>
      </c>
      <c r="G1239" s="9"/>
      <c r="H1239" s="4" t="s">
        <v>870</v>
      </c>
    </row>
    <row r="1240" spans="1:8" ht="24.75" customHeight="1" x14ac:dyDescent="0.25">
      <c r="B1240" s="86"/>
      <c r="C1240" s="89"/>
      <c r="D1240" s="10">
        <v>2007</v>
      </c>
      <c r="E1240" s="7" t="s">
        <v>828</v>
      </c>
      <c r="F1240" s="8">
        <v>78696</v>
      </c>
      <c r="G1240" s="9"/>
      <c r="H1240" s="4"/>
    </row>
    <row r="1241" spans="1:8" ht="24.75" customHeight="1" x14ac:dyDescent="0.25">
      <c r="B1241" s="87"/>
      <c r="C1241" s="90"/>
      <c r="D1241" s="10">
        <v>2006</v>
      </c>
      <c r="E1241" s="7" t="s">
        <v>828</v>
      </c>
      <c r="F1241" s="8">
        <v>270000</v>
      </c>
      <c r="G1241" s="9"/>
      <c r="H1241" s="4"/>
    </row>
    <row r="1242" spans="1:8" ht="30" x14ac:dyDescent="0.25">
      <c r="A1242" s="6">
        <v>475</v>
      </c>
      <c r="B1242" s="85" t="s">
        <v>362</v>
      </c>
      <c r="C1242" s="88" t="s">
        <v>415</v>
      </c>
      <c r="D1242" s="10">
        <v>2011</v>
      </c>
      <c r="E1242" s="7" t="s">
        <v>632</v>
      </c>
      <c r="F1242" s="8">
        <v>112100</v>
      </c>
      <c r="G1242" s="9"/>
      <c r="H1242" s="4" t="s">
        <v>774</v>
      </c>
    </row>
    <row r="1243" spans="1:8" ht="31.5" customHeight="1" x14ac:dyDescent="0.25">
      <c r="B1243" s="86"/>
      <c r="C1243" s="89"/>
      <c r="D1243" s="10">
        <v>2010</v>
      </c>
      <c r="E1243" s="7" t="s">
        <v>632</v>
      </c>
      <c r="F1243" s="8">
        <v>81700</v>
      </c>
      <c r="G1243" s="9"/>
      <c r="H1243" s="4" t="s">
        <v>862</v>
      </c>
    </row>
    <row r="1244" spans="1:8" ht="31.5" customHeight="1" x14ac:dyDescent="0.25">
      <c r="B1244" s="87"/>
      <c r="C1244" s="90"/>
      <c r="D1244" s="10">
        <v>2006</v>
      </c>
      <c r="E1244" s="7" t="s">
        <v>828</v>
      </c>
      <c r="F1244" s="8">
        <v>70000</v>
      </c>
      <c r="G1244" s="9"/>
      <c r="H1244" s="4" t="s">
        <v>1008</v>
      </c>
    </row>
    <row r="1245" spans="1:8" ht="31.5" customHeight="1" x14ac:dyDescent="0.25">
      <c r="A1245" s="6">
        <v>476</v>
      </c>
      <c r="B1245" s="1" t="s">
        <v>362</v>
      </c>
      <c r="C1245" s="2" t="s">
        <v>416</v>
      </c>
      <c r="D1245" s="10">
        <v>2007</v>
      </c>
      <c r="E1245" s="7" t="s">
        <v>828</v>
      </c>
      <c r="F1245" s="8"/>
      <c r="G1245" s="9"/>
      <c r="H1245" s="4"/>
    </row>
    <row r="1246" spans="1:8" ht="30" x14ac:dyDescent="0.25">
      <c r="A1246" s="6">
        <v>477</v>
      </c>
      <c r="B1246" s="85" t="s">
        <v>362</v>
      </c>
      <c r="C1246" s="88" t="s">
        <v>125</v>
      </c>
      <c r="D1246" s="10">
        <v>2018</v>
      </c>
      <c r="E1246" s="7" t="s">
        <v>632</v>
      </c>
      <c r="F1246" s="8">
        <v>29500</v>
      </c>
      <c r="G1246" s="9"/>
      <c r="H1246" s="4"/>
    </row>
    <row r="1247" spans="1:8" ht="29.25" customHeight="1" x14ac:dyDescent="0.25">
      <c r="B1247" s="86"/>
      <c r="C1247" s="89"/>
      <c r="D1247" s="10">
        <v>2013</v>
      </c>
      <c r="E1247" s="7" t="s">
        <v>632</v>
      </c>
      <c r="F1247" s="8">
        <v>20000</v>
      </c>
      <c r="G1247" s="9"/>
      <c r="H1247" s="4"/>
    </row>
    <row r="1248" spans="1:8" ht="29.25" customHeight="1" x14ac:dyDescent="0.25">
      <c r="B1248" s="86"/>
      <c r="C1248" s="89"/>
      <c r="D1248" s="10">
        <v>2010</v>
      </c>
      <c r="E1248" s="7" t="s">
        <v>632</v>
      </c>
      <c r="F1248" s="8">
        <v>16000</v>
      </c>
      <c r="G1248" s="9"/>
      <c r="H1248" s="4"/>
    </row>
    <row r="1249" spans="1:8" ht="29.25" customHeight="1" x14ac:dyDescent="0.25">
      <c r="B1249" s="86"/>
      <c r="C1249" s="89"/>
      <c r="D1249" s="10">
        <v>2009</v>
      </c>
      <c r="E1249" s="7" t="s">
        <v>632</v>
      </c>
      <c r="F1249" s="8"/>
      <c r="G1249" s="9"/>
      <c r="H1249" s="4"/>
    </row>
    <row r="1250" spans="1:8" ht="29.25" customHeight="1" x14ac:dyDescent="0.25">
      <c r="B1250" s="87"/>
      <c r="C1250" s="90"/>
      <c r="D1250" s="10">
        <v>2005</v>
      </c>
      <c r="E1250" s="7" t="s">
        <v>828</v>
      </c>
      <c r="F1250" s="8">
        <v>85000</v>
      </c>
      <c r="G1250" s="9"/>
      <c r="H1250" s="4"/>
    </row>
    <row r="1251" spans="1:8" ht="30" x14ac:dyDescent="0.25">
      <c r="A1251" s="6">
        <v>478</v>
      </c>
      <c r="B1251" s="85" t="s">
        <v>362</v>
      </c>
      <c r="C1251" s="88" t="s">
        <v>417</v>
      </c>
      <c r="D1251" s="10">
        <v>2015</v>
      </c>
      <c r="E1251" s="7" t="s">
        <v>632</v>
      </c>
      <c r="F1251" s="8">
        <v>611325.66</v>
      </c>
      <c r="G1251" s="9"/>
      <c r="H1251" s="4" t="s">
        <v>806</v>
      </c>
    </row>
    <row r="1252" spans="1:8" ht="30" x14ac:dyDescent="0.25">
      <c r="B1252" s="86"/>
      <c r="C1252" s="89"/>
      <c r="D1252" s="10">
        <v>2010</v>
      </c>
      <c r="E1252" s="7" t="s">
        <v>632</v>
      </c>
      <c r="F1252" s="8">
        <v>1399</v>
      </c>
      <c r="G1252" s="9"/>
      <c r="H1252" s="4"/>
    </row>
    <row r="1253" spans="1:8" ht="38.25" customHeight="1" x14ac:dyDescent="0.25">
      <c r="B1253" s="87"/>
      <c r="C1253" s="90"/>
      <c r="D1253" s="10">
        <v>2007</v>
      </c>
      <c r="E1253" s="7" t="s">
        <v>820</v>
      </c>
      <c r="F1253" s="8">
        <v>60000</v>
      </c>
      <c r="G1253" s="9"/>
      <c r="H1253" s="4"/>
    </row>
    <row r="1254" spans="1:8" ht="30" x14ac:dyDescent="0.25">
      <c r="A1254" s="6">
        <v>479</v>
      </c>
      <c r="B1254" s="85" t="s">
        <v>362</v>
      </c>
      <c r="C1254" s="88" t="s">
        <v>418</v>
      </c>
      <c r="D1254" s="10">
        <v>2011</v>
      </c>
      <c r="E1254" s="7" t="s">
        <v>632</v>
      </c>
      <c r="F1254" s="8">
        <v>46490</v>
      </c>
      <c r="G1254" s="9"/>
      <c r="H1254" s="4" t="s">
        <v>777</v>
      </c>
    </row>
    <row r="1255" spans="1:8" ht="30" customHeight="1" x14ac:dyDescent="0.25">
      <c r="B1255" s="86"/>
      <c r="C1255" s="89"/>
      <c r="D1255" s="10">
        <v>2008</v>
      </c>
      <c r="E1255" s="7" t="s">
        <v>592</v>
      </c>
      <c r="F1255" s="8">
        <v>20000</v>
      </c>
      <c r="G1255" s="9"/>
      <c r="H1255" s="4"/>
    </row>
    <row r="1256" spans="1:8" ht="30" customHeight="1" x14ac:dyDescent="0.25">
      <c r="B1256" s="87"/>
      <c r="C1256" s="90"/>
      <c r="D1256" s="10">
        <v>2007</v>
      </c>
      <c r="E1256" s="7" t="s">
        <v>820</v>
      </c>
      <c r="F1256" s="8">
        <v>70000</v>
      </c>
      <c r="G1256" s="9"/>
      <c r="H1256" s="4"/>
    </row>
    <row r="1257" spans="1:8" ht="23.25" customHeight="1" x14ac:dyDescent="0.25">
      <c r="A1257" s="6">
        <v>480</v>
      </c>
      <c r="B1257" s="1" t="s">
        <v>362</v>
      </c>
      <c r="C1257" s="2" t="s">
        <v>419</v>
      </c>
      <c r="D1257" s="10">
        <v>2006</v>
      </c>
      <c r="E1257" s="7" t="s">
        <v>820</v>
      </c>
      <c r="F1257" s="8">
        <v>110000</v>
      </c>
      <c r="G1257" s="9"/>
      <c r="H1257" s="4"/>
    </row>
    <row r="1258" spans="1:8" ht="30" x14ac:dyDescent="0.25">
      <c r="A1258" s="6">
        <v>481</v>
      </c>
      <c r="B1258" s="85" t="s">
        <v>362</v>
      </c>
      <c r="C1258" s="88" t="s">
        <v>420</v>
      </c>
      <c r="D1258" s="10">
        <v>2011</v>
      </c>
      <c r="E1258" s="7" t="s">
        <v>632</v>
      </c>
      <c r="F1258" s="8">
        <v>25900</v>
      </c>
      <c r="G1258" s="9"/>
      <c r="H1258" s="4" t="s">
        <v>775</v>
      </c>
    </row>
    <row r="1259" spans="1:8" ht="21.75" customHeight="1" x14ac:dyDescent="0.25">
      <c r="B1259" s="87"/>
      <c r="C1259" s="90"/>
      <c r="D1259" s="10">
        <v>2009</v>
      </c>
      <c r="E1259" s="7" t="s">
        <v>828</v>
      </c>
      <c r="F1259" s="8">
        <v>90266</v>
      </c>
      <c r="G1259" s="9"/>
      <c r="H1259" s="4"/>
    </row>
    <row r="1260" spans="1:8" ht="30" x14ac:dyDescent="0.25">
      <c r="A1260" s="6">
        <v>482</v>
      </c>
      <c r="B1260" s="85" t="s">
        <v>362</v>
      </c>
      <c r="C1260" s="88" t="s">
        <v>226</v>
      </c>
      <c r="D1260" s="10">
        <v>2019</v>
      </c>
      <c r="E1260" s="7" t="s">
        <v>632</v>
      </c>
      <c r="F1260" s="8">
        <v>104902</v>
      </c>
      <c r="G1260" s="9"/>
      <c r="H1260" s="4"/>
    </row>
    <row r="1261" spans="1:8" ht="30" x14ac:dyDescent="0.25">
      <c r="B1261" s="86"/>
      <c r="C1261" s="89"/>
      <c r="D1261" s="10">
        <v>2013</v>
      </c>
      <c r="E1261" s="7" t="s">
        <v>632</v>
      </c>
      <c r="F1261" s="8">
        <v>20000</v>
      </c>
      <c r="G1261" s="9"/>
      <c r="H1261" s="4"/>
    </row>
    <row r="1262" spans="1:8" ht="33" customHeight="1" x14ac:dyDescent="0.25">
      <c r="B1262" s="86"/>
      <c r="C1262" s="89"/>
      <c r="D1262" s="10">
        <v>2012</v>
      </c>
      <c r="E1262" s="7" t="s">
        <v>579</v>
      </c>
      <c r="F1262" s="8">
        <v>3461599.32</v>
      </c>
      <c r="G1262" s="9">
        <v>14.1</v>
      </c>
      <c r="H1262" s="4" t="s">
        <v>750</v>
      </c>
    </row>
    <row r="1263" spans="1:8" ht="33" customHeight="1" x14ac:dyDescent="0.25">
      <c r="B1263" s="87"/>
      <c r="C1263" s="90"/>
      <c r="D1263" s="10">
        <v>2008</v>
      </c>
      <c r="E1263" s="7" t="s">
        <v>592</v>
      </c>
      <c r="F1263" s="8">
        <v>50000</v>
      </c>
      <c r="G1263" s="9"/>
      <c r="H1263" s="4"/>
    </row>
    <row r="1264" spans="1:8" ht="23.25" customHeight="1" x14ac:dyDescent="0.25">
      <c r="A1264" s="6">
        <v>483</v>
      </c>
      <c r="B1264" s="1" t="s">
        <v>362</v>
      </c>
      <c r="C1264" s="2" t="s">
        <v>421</v>
      </c>
      <c r="D1264" s="10">
        <v>2007</v>
      </c>
      <c r="E1264" s="7" t="s">
        <v>820</v>
      </c>
      <c r="F1264" s="8">
        <v>35000</v>
      </c>
      <c r="G1264" s="9"/>
      <c r="H1264" s="4"/>
    </row>
    <row r="1265" spans="1:8" ht="30" x14ac:dyDescent="0.25">
      <c r="A1265" s="6">
        <v>484</v>
      </c>
      <c r="B1265" s="85" t="s">
        <v>362</v>
      </c>
      <c r="C1265" s="88" t="s">
        <v>422</v>
      </c>
      <c r="D1265" s="10">
        <v>2009</v>
      </c>
      <c r="E1265" s="7" t="s">
        <v>632</v>
      </c>
      <c r="F1265" s="8">
        <v>76900</v>
      </c>
      <c r="G1265" s="9"/>
      <c r="H1265" s="4"/>
    </row>
    <row r="1266" spans="1:8" ht="27.75" customHeight="1" x14ac:dyDescent="0.25">
      <c r="B1266" s="87"/>
      <c r="C1266" s="90"/>
      <c r="D1266" s="10">
        <v>2008</v>
      </c>
      <c r="E1266" s="7" t="s">
        <v>592</v>
      </c>
      <c r="F1266" s="8">
        <v>40000</v>
      </c>
      <c r="G1266" s="9"/>
      <c r="H1266" s="4"/>
    </row>
    <row r="1267" spans="1:8" ht="24" customHeight="1" x14ac:dyDescent="0.25">
      <c r="A1267" s="6">
        <v>485</v>
      </c>
      <c r="B1267" s="1" t="s">
        <v>362</v>
      </c>
      <c r="C1267" s="2" t="s">
        <v>423</v>
      </c>
      <c r="D1267" s="10">
        <v>2021</v>
      </c>
      <c r="E1267" s="7" t="s">
        <v>820</v>
      </c>
      <c r="F1267" s="8">
        <v>130000</v>
      </c>
      <c r="G1267" s="9"/>
      <c r="H1267" s="4"/>
    </row>
    <row r="1268" spans="1:8" ht="45" x14ac:dyDescent="0.25">
      <c r="A1268" s="6">
        <v>486</v>
      </c>
      <c r="B1268" s="85" t="s">
        <v>362</v>
      </c>
      <c r="C1268" s="88" t="s">
        <v>424</v>
      </c>
      <c r="D1268" s="10">
        <v>2016</v>
      </c>
      <c r="E1268" s="7" t="s">
        <v>579</v>
      </c>
      <c r="F1268" s="8">
        <v>1374665.53</v>
      </c>
      <c r="G1268" s="9"/>
      <c r="H1268" s="4" t="s">
        <v>676</v>
      </c>
    </row>
    <row r="1269" spans="1:8" ht="32.25" customHeight="1" x14ac:dyDescent="0.25">
      <c r="B1269" s="86"/>
      <c r="C1269" s="89"/>
      <c r="D1269" s="10">
        <v>2011</v>
      </c>
      <c r="E1269" s="7" t="s">
        <v>632</v>
      </c>
      <c r="F1269" s="8">
        <v>112100</v>
      </c>
      <c r="G1269" s="9"/>
      <c r="H1269" s="4" t="s">
        <v>774</v>
      </c>
    </row>
    <row r="1270" spans="1:8" ht="24" customHeight="1" x14ac:dyDescent="0.25">
      <c r="B1270" s="87"/>
      <c r="C1270" s="90"/>
      <c r="D1270" s="10">
        <v>2005</v>
      </c>
      <c r="E1270" s="7" t="s">
        <v>820</v>
      </c>
      <c r="F1270" s="8">
        <v>75000</v>
      </c>
      <c r="G1270" s="9"/>
      <c r="H1270" s="4"/>
    </row>
    <row r="1271" spans="1:8" ht="30" x14ac:dyDescent="0.25">
      <c r="A1271" s="6">
        <v>487</v>
      </c>
      <c r="B1271" s="85" t="s">
        <v>362</v>
      </c>
      <c r="C1271" s="88" t="s">
        <v>425</v>
      </c>
      <c r="D1271" s="10">
        <v>2010</v>
      </c>
      <c r="E1271" s="7" t="s">
        <v>632</v>
      </c>
      <c r="F1271" s="8">
        <v>11800</v>
      </c>
      <c r="G1271" s="9"/>
      <c r="H1271" s="4"/>
    </row>
    <row r="1272" spans="1:8" ht="30" x14ac:dyDescent="0.25">
      <c r="B1272" s="86"/>
      <c r="C1272" s="89"/>
      <c r="D1272" s="10">
        <v>2010</v>
      </c>
      <c r="E1272" s="7" t="s">
        <v>632</v>
      </c>
      <c r="F1272" s="8">
        <v>8450</v>
      </c>
      <c r="G1272" s="9"/>
      <c r="H1272" s="4" t="s">
        <v>872</v>
      </c>
    </row>
    <row r="1273" spans="1:8" ht="35.25" customHeight="1" x14ac:dyDescent="0.25">
      <c r="B1273" s="86"/>
      <c r="C1273" s="89"/>
      <c r="D1273" s="10">
        <v>2009</v>
      </c>
      <c r="E1273" s="7" t="s">
        <v>632</v>
      </c>
      <c r="F1273" s="8">
        <v>18141</v>
      </c>
      <c r="G1273" s="9"/>
      <c r="H1273" s="4" t="s">
        <v>918</v>
      </c>
    </row>
    <row r="1274" spans="1:8" ht="31.5" customHeight="1" x14ac:dyDescent="0.25">
      <c r="B1274" s="86"/>
      <c r="C1274" s="89"/>
      <c r="D1274" s="10">
        <v>2008</v>
      </c>
      <c r="E1274" s="7" t="s">
        <v>592</v>
      </c>
      <c r="F1274" s="8">
        <v>500000</v>
      </c>
      <c r="G1274" s="9"/>
      <c r="H1274" s="4" t="s">
        <v>933</v>
      </c>
    </row>
    <row r="1275" spans="1:8" ht="31.5" customHeight="1" x14ac:dyDescent="0.25">
      <c r="B1275" s="86"/>
      <c r="C1275" s="89"/>
      <c r="D1275" s="10">
        <v>2008</v>
      </c>
      <c r="E1275" s="7" t="s">
        <v>592</v>
      </c>
      <c r="F1275" s="8">
        <v>35000</v>
      </c>
      <c r="G1275" s="9"/>
      <c r="H1275" s="4"/>
    </row>
    <row r="1276" spans="1:8" ht="31.5" customHeight="1" x14ac:dyDescent="0.25">
      <c r="B1276" s="87"/>
      <c r="C1276" s="90"/>
      <c r="D1276" s="10">
        <v>2021</v>
      </c>
      <c r="E1276" s="7" t="s">
        <v>592</v>
      </c>
      <c r="F1276" s="8">
        <v>130000</v>
      </c>
      <c r="G1276" s="9"/>
      <c r="H1276" s="4"/>
    </row>
    <row r="1277" spans="1:8" ht="45" x14ac:dyDescent="0.25">
      <c r="A1277" s="6">
        <v>488</v>
      </c>
      <c r="B1277" s="85" t="s">
        <v>362</v>
      </c>
      <c r="C1277" s="88" t="s">
        <v>427</v>
      </c>
      <c r="D1277" s="10">
        <v>2016</v>
      </c>
      <c r="E1277" s="7" t="s">
        <v>579</v>
      </c>
      <c r="F1277" s="8">
        <v>1374665.53</v>
      </c>
      <c r="G1277" s="9"/>
      <c r="H1277" s="4" t="s">
        <v>676</v>
      </c>
    </row>
    <row r="1278" spans="1:8" ht="28.5" customHeight="1" x14ac:dyDescent="0.25">
      <c r="B1278" s="86"/>
      <c r="C1278" s="89"/>
      <c r="D1278" s="10">
        <v>2007</v>
      </c>
      <c r="E1278" s="7" t="s">
        <v>820</v>
      </c>
      <c r="F1278" s="8">
        <v>40000</v>
      </c>
      <c r="G1278" s="9"/>
      <c r="H1278" s="4"/>
    </row>
    <row r="1279" spans="1:8" ht="28.5" customHeight="1" x14ac:dyDescent="0.25">
      <c r="B1279" s="87"/>
      <c r="C1279" s="90"/>
      <c r="D1279" s="10">
        <v>2021</v>
      </c>
      <c r="E1279" s="7" t="s">
        <v>592</v>
      </c>
      <c r="F1279" s="8">
        <v>40000</v>
      </c>
      <c r="G1279" s="9"/>
      <c r="H1279" s="4"/>
    </row>
    <row r="1280" spans="1:8" ht="33" customHeight="1" x14ac:dyDescent="0.25">
      <c r="A1280" s="6">
        <v>489</v>
      </c>
      <c r="B1280" s="1" t="s">
        <v>362</v>
      </c>
      <c r="C1280" s="2" t="s">
        <v>26</v>
      </c>
      <c r="D1280" s="10">
        <v>2008</v>
      </c>
      <c r="E1280" s="7" t="s">
        <v>820</v>
      </c>
      <c r="F1280" s="8">
        <v>75000</v>
      </c>
      <c r="G1280" s="9"/>
      <c r="H1280" s="4"/>
    </row>
    <row r="1281" spans="1:8" ht="45" x14ac:dyDescent="0.25">
      <c r="A1281" s="6">
        <v>490</v>
      </c>
      <c r="B1281" s="85" t="s">
        <v>362</v>
      </c>
      <c r="C1281" s="88" t="s">
        <v>428</v>
      </c>
      <c r="D1281" s="10">
        <v>2016</v>
      </c>
      <c r="E1281" s="7" t="s">
        <v>579</v>
      </c>
      <c r="F1281" s="8">
        <v>1374665.53</v>
      </c>
      <c r="G1281" s="9"/>
      <c r="H1281" s="4" t="s">
        <v>676</v>
      </c>
    </row>
    <row r="1282" spans="1:8" ht="30" x14ac:dyDescent="0.25">
      <c r="B1282" s="86"/>
      <c r="C1282" s="89"/>
      <c r="D1282" s="7">
        <v>2011</v>
      </c>
      <c r="E1282" s="7" t="s">
        <v>632</v>
      </c>
      <c r="F1282" s="8">
        <v>112100</v>
      </c>
      <c r="G1282" s="9"/>
      <c r="H1282" s="4" t="s">
        <v>774</v>
      </c>
    </row>
    <row r="1283" spans="1:8" ht="31.5" customHeight="1" x14ac:dyDescent="0.25">
      <c r="B1283" s="87"/>
      <c r="C1283" s="90"/>
      <c r="D1283" s="7">
        <v>2005</v>
      </c>
      <c r="E1283" s="7" t="s">
        <v>820</v>
      </c>
      <c r="F1283" s="8">
        <v>55000</v>
      </c>
      <c r="G1283" s="9"/>
      <c r="H1283" s="4"/>
    </row>
    <row r="1284" spans="1:8" ht="30" x14ac:dyDescent="0.25">
      <c r="A1284" s="6">
        <v>491</v>
      </c>
      <c r="B1284" s="85" t="s">
        <v>362</v>
      </c>
      <c r="C1284" s="88" t="s">
        <v>429</v>
      </c>
      <c r="D1284" s="7">
        <v>2008</v>
      </c>
      <c r="E1284" s="7" t="s">
        <v>592</v>
      </c>
      <c r="F1284" s="8">
        <v>500000</v>
      </c>
      <c r="G1284" s="9"/>
      <c r="H1284" s="4" t="s">
        <v>933</v>
      </c>
    </row>
    <row r="1285" spans="1:8" ht="24.75" customHeight="1" x14ac:dyDescent="0.25">
      <c r="B1285" s="87"/>
      <c r="C1285" s="90"/>
      <c r="D1285" s="7">
        <v>2021</v>
      </c>
      <c r="E1285" s="7" t="s">
        <v>592</v>
      </c>
      <c r="F1285" s="8">
        <v>25000</v>
      </c>
      <c r="G1285" s="9"/>
      <c r="H1285" s="4"/>
    </row>
    <row r="1286" spans="1:8" ht="30" x14ac:dyDescent="0.25">
      <c r="A1286" s="6">
        <v>492</v>
      </c>
      <c r="B1286" s="85" t="s">
        <v>362</v>
      </c>
      <c r="C1286" s="88" t="s">
        <v>430</v>
      </c>
      <c r="D1286" s="7">
        <v>2019</v>
      </c>
      <c r="E1286" s="7" t="s">
        <v>592</v>
      </c>
      <c r="F1286" s="8">
        <v>137175</v>
      </c>
      <c r="G1286" s="9"/>
      <c r="H1286" s="4" t="s">
        <v>608</v>
      </c>
    </row>
    <row r="1287" spans="1:8" ht="30" x14ac:dyDescent="0.25">
      <c r="A1287" s="6">
        <v>493</v>
      </c>
      <c r="B1287" s="86"/>
      <c r="C1287" s="89"/>
      <c r="D1287" s="7">
        <v>2019</v>
      </c>
      <c r="E1287" s="7" t="s">
        <v>592</v>
      </c>
      <c r="F1287" s="8">
        <v>42000</v>
      </c>
      <c r="G1287" s="9"/>
      <c r="H1287" s="4" t="s">
        <v>610</v>
      </c>
    </row>
    <row r="1288" spans="1:8" ht="30" x14ac:dyDescent="0.25">
      <c r="B1288" s="86"/>
      <c r="C1288" s="89"/>
      <c r="D1288" s="10">
        <v>2013</v>
      </c>
      <c r="E1288" s="7" t="s">
        <v>579</v>
      </c>
      <c r="F1288" s="8">
        <v>3763640.39</v>
      </c>
      <c r="G1288" s="9"/>
      <c r="H1288" s="4" t="s">
        <v>740</v>
      </c>
    </row>
    <row r="1289" spans="1:8" ht="30" x14ac:dyDescent="0.25">
      <c r="B1289" s="86"/>
      <c r="C1289" s="89"/>
      <c r="D1289" s="10">
        <v>2011</v>
      </c>
      <c r="E1289" s="7" t="s">
        <v>632</v>
      </c>
      <c r="F1289" s="8">
        <v>29251</v>
      </c>
      <c r="G1289" s="9"/>
      <c r="H1289" s="4" t="s">
        <v>816</v>
      </c>
    </row>
    <row r="1290" spans="1:8" ht="32.25" customHeight="1" x14ac:dyDescent="0.25">
      <c r="B1290" s="87"/>
      <c r="C1290" s="90"/>
      <c r="D1290" s="10">
        <v>2015</v>
      </c>
      <c r="E1290" s="7" t="s">
        <v>632</v>
      </c>
      <c r="F1290" s="8">
        <v>32000</v>
      </c>
      <c r="G1290" s="9"/>
      <c r="H1290" s="4"/>
    </row>
    <row r="1291" spans="1:8" ht="24.75" customHeight="1" x14ac:dyDescent="0.25">
      <c r="A1291" s="6">
        <v>494</v>
      </c>
      <c r="B1291" s="1" t="s">
        <v>362</v>
      </c>
      <c r="C1291" s="2" t="s">
        <v>431</v>
      </c>
      <c r="D1291" s="10"/>
      <c r="E1291" s="7"/>
      <c r="F1291" s="8"/>
      <c r="G1291" s="9"/>
      <c r="H1291" s="4" t="s">
        <v>1014</v>
      </c>
    </row>
    <row r="1292" spans="1:8" ht="30" x14ac:dyDescent="0.25">
      <c r="A1292" s="6">
        <v>495</v>
      </c>
      <c r="B1292" s="85" t="s">
        <v>362</v>
      </c>
      <c r="C1292" s="88" t="s">
        <v>432</v>
      </c>
      <c r="D1292" s="10">
        <v>2015</v>
      </c>
      <c r="E1292" s="7" t="s">
        <v>632</v>
      </c>
      <c r="F1292" s="8">
        <v>611325.66</v>
      </c>
      <c r="G1292" s="9"/>
      <c r="H1292" s="4" t="s">
        <v>806</v>
      </c>
    </row>
    <row r="1293" spans="1:8" ht="30" x14ac:dyDescent="0.25">
      <c r="B1293" s="86"/>
      <c r="C1293" s="89"/>
      <c r="D1293" s="10">
        <v>2013</v>
      </c>
      <c r="E1293" s="7" t="s">
        <v>579</v>
      </c>
      <c r="F1293" s="8">
        <v>3763640.39</v>
      </c>
      <c r="G1293" s="9"/>
      <c r="H1293" s="4" t="s">
        <v>740</v>
      </c>
    </row>
    <row r="1294" spans="1:8" ht="30" x14ac:dyDescent="0.25">
      <c r="B1294" s="86"/>
      <c r="C1294" s="89"/>
      <c r="D1294" s="10">
        <v>2011</v>
      </c>
      <c r="E1294" s="7" t="s">
        <v>632</v>
      </c>
      <c r="F1294" s="8">
        <v>39000</v>
      </c>
      <c r="G1294" s="9"/>
      <c r="H1294" s="4"/>
    </row>
    <row r="1295" spans="1:8" ht="30" x14ac:dyDescent="0.25">
      <c r="B1295" s="86"/>
      <c r="C1295" s="89"/>
      <c r="D1295" s="10">
        <v>2011</v>
      </c>
      <c r="E1295" s="7" t="s">
        <v>632</v>
      </c>
      <c r="F1295" s="8">
        <v>29251</v>
      </c>
      <c r="G1295" s="9"/>
      <c r="H1295" s="4" t="s">
        <v>816</v>
      </c>
    </row>
    <row r="1296" spans="1:8" ht="31.5" customHeight="1" x14ac:dyDescent="0.25">
      <c r="B1296" s="86"/>
      <c r="C1296" s="89"/>
      <c r="D1296" s="10">
        <v>2007</v>
      </c>
      <c r="E1296" s="7" t="s">
        <v>820</v>
      </c>
      <c r="F1296" s="8">
        <v>50000</v>
      </c>
      <c r="G1296" s="9"/>
      <c r="H1296" s="4"/>
    </row>
    <row r="1297" spans="1:8" ht="31.5" customHeight="1" x14ac:dyDescent="0.25">
      <c r="B1297" s="87"/>
      <c r="C1297" s="90"/>
      <c r="D1297" s="10">
        <v>2021</v>
      </c>
      <c r="E1297" s="7" t="s">
        <v>632</v>
      </c>
      <c r="F1297" s="8">
        <v>45000</v>
      </c>
      <c r="G1297" s="9"/>
      <c r="H1297" s="4"/>
    </row>
    <row r="1298" spans="1:8" ht="30" x14ac:dyDescent="0.25">
      <c r="A1298" s="6">
        <v>496</v>
      </c>
      <c r="B1298" s="85" t="s">
        <v>362</v>
      </c>
      <c r="C1298" s="88" t="s">
        <v>433</v>
      </c>
      <c r="D1298" s="10">
        <v>2011</v>
      </c>
      <c r="E1298" s="7" t="s">
        <v>632</v>
      </c>
      <c r="F1298" s="8">
        <v>16402</v>
      </c>
      <c r="G1298" s="9"/>
      <c r="H1298" s="4" t="s">
        <v>814</v>
      </c>
    </row>
    <row r="1299" spans="1:8" ht="30.75" customHeight="1" x14ac:dyDescent="0.25">
      <c r="B1299" s="87"/>
      <c r="C1299" s="90"/>
      <c r="D1299" s="10">
        <v>2006</v>
      </c>
      <c r="E1299" s="7" t="s">
        <v>820</v>
      </c>
      <c r="F1299" s="8">
        <v>160000</v>
      </c>
      <c r="G1299" s="9"/>
      <c r="H1299" s="4"/>
    </row>
    <row r="1300" spans="1:8" ht="60" x14ac:dyDescent="0.25">
      <c r="A1300" s="6">
        <v>497</v>
      </c>
      <c r="B1300" s="85" t="s">
        <v>362</v>
      </c>
      <c r="C1300" s="88" t="s">
        <v>434</v>
      </c>
      <c r="D1300" s="12">
        <v>2019</v>
      </c>
      <c r="E1300" s="11" t="s">
        <v>579</v>
      </c>
      <c r="F1300" s="13">
        <v>6880000</v>
      </c>
      <c r="G1300" s="14"/>
      <c r="H1300" s="4" t="s">
        <v>622</v>
      </c>
    </row>
    <row r="1301" spans="1:8" ht="84" customHeight="1" x14ac:dyDescent="0.25">
      <c r="A1301" s="6">
        <v>498</v>
      </c>
      <c r="B1301" s="86"/>
      <c r="C1301" s="89"/>
      <c r="D1301" s="12">
        <v>2019</v>
      </c>
      <c r="E1301" s="11" t="s">
        <v>579</v>
      </c>
      <c r="F1301" s="13">
        <v>6880000</v>
      </c>
      <c r="G1301" s="14"/>
      <c r="H1301" s="4" t="s">
        <v>623</v>
      </c>
    </row>
    <row r="1302" spans="1:8" ht="31.5" customHeight="1" x14ac:dyDescent="0.25">
      <c r="B1302" s="86"/>
      <c r="C1302" s="89"/>
      <c r="D1302" s="12">
        <v>2011</v>
      </c>
      <c r="E1302" s="7" t="s">
        <v>820</v>
      </c>
      <c r="F1302" s="13">
        <v>107380</v>
      </c>
      <c r="G1302" s="14"/>
      <c r="H1302" s="4" t="s">
        <v>773</v>
      </c>
    </row>
    <row r="1303" spans="1:8" ht="33" customHeight="1" x14ac:dyDescent="0.25">
      <c r="B1303" s="86"/>
      <c r="C1303" s="89"/>
      <c r="D1303" s="12">
        <v>2011</v>
      </c>
      <c r="E1303" s="7" t="s">
        <v>632</v>
      </c>
      <c r="F1303" s="8">
        <v>40500</v>
      </c>
      <c r="G1303" s="9"/>
      <c r="H1303" s="4" t="s">
        <v>813</v>
      </c>
    </row>
    <row r="1304" spans="1:8" ht="27.75" customHeight="1" x14ac:dyDescent="0.25">
      <c r="B1304" s="86"/>
      <c r="C1304" s="89"/>
      <c r="D1304" s="12">
        <v>2008</v>
      </c>
      <c r="E1304" s="7" t="s">
        <v>592</v>
      </c>
      <c r="F1304" s="8">
        <v>100000</v>
      </c>
      <c r="G1304" s="9"/>
      <c r="H1304" s="4"/>
    </row>
    <row r="1305" spans="1:8" ht="27.75" customHeight="1" x14ac:dyDescent="0.25">
      <c r="B1305" s="87"/>
      <c r="C1305" s="90"/>
      <c r="D1305" s="10">
        <v>2007</v>
      </c>
      <c r="E1305" s="7" t="s">
        <v>820</v>
      </c>
      <c r="F1305" s="8">
        <v>60000</v>
      </c>
      <c r="G1305" s="9"/>
      <c r="H1305" s="4"/>
    </row>
    <row r="1306" spans="1:8" ht="30" x14ac:dyDescent="0.25">
      <c r="A1306" s="6">
        <v>499</v>
      </c>
      <c r="B1306" s="1" t="s">
        <v>362</v>
      </c>
      <c r="C1306" s="2" t="s">
        <v>435</v>
      </c>
      <c r="D1306" s="10">
        <v>2010</v>
      </c>
      <c r="E1306" s="7" t="s">
        <v>820</v>
      </c>
      <c r="F1306" s="8">
        <v>98000</v>
      </c>
      <c r="G1306" s="9"/>
      <c r="H1306" s="4" t="s">
        <v>836</v>
      </c>
    </row>
    <row r="1307" spans="1:8" ht="30" x14ac:dyDescent="0.25">
      <c r="A1307" s="6">
        <v>500</v>
      </c>
      <c r="B1307" s="85" t="s">
        <v>362</v>
      </c>
      <c r="C1307" s="88" t="s">
        <v>436</v>
      </c>
      <c r="D1307" s="10">
        <v>2013</v>
      </c>
      <c r="E1307" s="7" t="s">
        <v>632</v>
      </c>
      <c r="F1307" s="8">
        <v>15000</v>
      </c>
      <c r="G1307" s="9"/>
      <c r="H1307" s="4"/>
    </row>
    <row r="1308" spans="1:8" ht="30" x14ac:dyDescent="0.25">
      <c r="B1308" s="86"/>
      <c r="C1308" s="89"/>
      <c r="D1308" s="10">
        <v>2013</v>
      </c>
      <c r="E1308" s="7" t="s">
        <v>579</v>
      </c>
      <c r="F1308" s="8">
        <v>3763640.39</v>
      </c>
      <c r="G1308" s="9">
        <v>8</v>
      </c>
      <c r="H1308" s="4" t="s">
        <v>740</v>
      </c>
    </row>
    <row r="1309" spans="1:8" ht="30" x14ac:dyDescent="0.25">
      <c r="B1309" s="86"/>
      <c r="C1309" s="89"/>
      <c r="D1309" s="10">
        <v>2011</v>
      </c>
      <c r="E1309" s="7" t="s">
        <v>632</v>
      </c>
      <c r="F1309" s="8">
        <v>46490</v>
      </c>
      <c r="G1309" s="9"/>
      <c r="H1309" s="4" t="s">
        <v>777</v>
      </c>
    </row>
    <row r="1310" spans="1:8" ht="30" x14ac:dyDescent="0.25">
      <c r="B1310" s="86"/>
      <c r="C1310" s="89"/>
      <c r="D1310" s="12">
        <v>2011</v>
      </c>
      <c r="E1310" s="7" t="s">
        <v>632</v>
      </c>
      <c r="F1310" s="8">
        <v>40500</v>
      </c>
      <c r="G1310" s="9"/>
      <c r="H1310" s="4" t="s">
        <v>813</v>
      </c>
    </row>
    <row r="1311" spans="1:8" ht="30" x14ac:dyDescent="0.25">
      <c r="B1311" s="86"/>
      <c r="C1311" s="89"/>
      <c r="D1311" s="10">
        <v>2010</v>
      </c>
      <c r="E1311" s="7" t="s">
        <v>820</v>
      </c>
      <c r="F1311" s="8">
        <v>98000</v>
      </c>
      <c r="G1311" s="9"/>
      <c r="H1311" s="4" t="s">
        <v>836</v>
      </c>
    </row>
    <row r="1312" spans="1:8" ht="27.75" customHeight="1" x14ac:dyDescent="0.25">
      <c r="B1312" s="86"/>
      <c r="C1312" s="89"/>
      <c r="D1312" s="10">
        <v>2007</v>
      </c>
      <c r="E1312" s="7" t="s">
        <v>820</v>
      </c>
      <c r="F1312" s="8">
        <v>61000</v>
      </c>
      <c r="G1312" s="9"/>
      <c r="H1312" s="4" t="s">
        <v>976</v>
      </c>
    </row>
    <row r="1313" spans="1:8" ht="27.75" customHeight="1" x14ac:dyDescent="0.25">
      <c r="B1313" s="87"/>
      <c r="C1313" s="90"/>
      <c r="D1313" s="10">
        <v>2005</v>
      </c>
      <c r="E1313" s="7" t="s">
        <v>820</v>
      </c>
      <c r="F1313" s="8">
        <v>21000</v>
      </c>
      <c r="G1313" s="9"/>
      <c r="H1313" s="4"/>
    </row>
    <row r="1314" spans="1:8" ht="30" customHeight="1" x14ac:dyDescent="0.25">
      <c r="A1314" s="6">
        <v>501</v>
      </c>
      <c r="B1314" s="1" t="s">
        <v>362</v>
      </c>
      <c r="C1314" s="2" t="s">
        <v>437</v>
      </c>
      <c r="D1314" s="10">
        <v>2005</v>
      </c>
      <c r="E1314" s="7" t="s">
        <v>820</v>
      </c>
      <c r="F1314" s="8">
        <v>21000</v>
      </c>
      <c r="G1314" s="9"/>
      <c r="H1314" s="4"/>
    </row>
    <row r="1315" spans="1:8" ht="30" x14ac:dyDescent="0.25">
      <c r="A1315" s="6">
        <v>502</v>
      </c>
      <c r="B1315" s="85" t="s">
        <v>362</v>
      </c>
      <c r="C1315" s="88" t="s">
        <v>438</v>
      </c>
      <c r="D1315" s="10">
        <v>2018</v>
      </c>
      <c r="E1315" s="7" t="s">
        <v>632</v>
      </c>
      <c r="F1315" s="8">
        <v>20000</v>
      </c>
      <c r="G1315" s="9"/>
      <c r="H1315" s="4" t="s">
        <v>640</v>
      </c>
    </row>
    <row r="1316" spans="1:8" ht="30" x14ac:dyDescent="0.25">
      <c r="B1316" s="86"/>
      <c r="C1316" s="89"/>
      <c r="D1316" s="10">
        <v>2010</v>
      </c>
      <c r="E1316" s="7" t="s">
        <v>820</v>
      </c>
      <c r="F1316" s="8">
        <v>98000</v>
      </c>
      <c r="G1316" s="9"/>
      <c r="H1316" s="4" t="s">
        <v>836</v>
      </c>
    </row>
    <row r="1317" spans="1:8" ht="30.75" customHeight="1" x14ac:dyDescent="0.25">
      <c r="B1317" s="86"/>
      <c r="C1317" s="89"/>
      <c r="D1317" s="10">
        <v>2007</v>
      </c>
      <c r="E1317" s="7" t="s">
        <v>820</v>
      </c>
      <c r="F1317" s="8">
        <v>60000</v>
      </c>
      <c r="G1317" s="9"/>
      <c r="H1317" s="4"/>
    </row>
    <row r="1318" spans="1:8" ht="30.75" customHeight="1" x14ac:dyDescent="0.25">
      <c r="B1318" s="87"/>
      <c r="C1318" s="90"/>
      <c r="D1318" s="10">
        <v>2021</v>
      </c>
      <c r="E1318" s="7" t="s">
        <v>632</v>
      </c>
      <c r="F1318" s="8">
        <v>120000</v>
      </c>
      <c r="G1318" s="9"/>
      <c r="H1318" s="4"/>
    </row>
    <row r="1319" spans="1:8" ht="30" x14ac:dyDescent="0.25">
      <c r="A1319" s="6">
        <v>503</v>
      </c>
      <c r="B1319" s="85" t="s">
        <v>362</v>
      </c>
      <c r="C1319" s="88" t="s">
        <v>255</v>
      </c>
      <c r="D1319" s="10">
        <v>2019</v>
      </c>
      <c r="E1319" s="7" t="s">
        <v>592</v>
      </c>
      <c r="F1319" s="8">
        <v>370520</v>
      </c>
      <c r="G1319" s="9"/>
      <c r="H1319" s="4"/>
    </row>
    <row r="1320" spans="1:8" ht="25.5" customHeight="1" x14ac:dyDescent="0.25">
      <c r="B1320" s="86"/>
      <c r="C1320" s="89"/>
      <c r="D1320" s="10">
        <v>2007</v>
      </c>
      <c r="E1320" s="7" t="s">
        <v>820</v>
      </c>
      <c r="F1320" s="8">
        <v>50000</v>
      </c>
      <c r="G1320" s="9"/>
      <c r="H1320" s="4"/>
    </row>
    <row r="1321" spans="1:8" ht="25.5" customHeight="1" x14ac:dyDescent="0.25">
      <c r="B1321" s="87"/>
      <c r="C1321" s="90"/>
      <c r="D1321" s="10">
        <v>2021</v>
      </c>
      <c r="E1321" s="7" t="s">
        <v>592</v>
      </c>
      <c r="F1321" s="8">
        <v>45000</v>
      </c>
      <c r="G1321" s="9"/>
      <c r="H1321" s="4"/>
    </row>
    <row r="1322" spans="1:8" ht="26.25" customHeight="1" x14ac:dyDescent="0.25">
      <c r="A1322" s="6">
        <v>504</v>
      </c>
      <c r="B1322" s="1" t="s">
        <v>362</v>
      </c>
      <c r="C1322" s="2" t="s">
        <v>439</v>
      </c>
      <c r="D1322" s="10"/>
      <c r="E1322" s="7"/>
      <c r="F1322" s="8"/>
      <c r="G1322" s="9"/>
      <c r="H1322" s="4" t="s">
        <v>1012</v>
      </c>
    </row>
    <row r="1323" spans="1:8" ht="45" x14ac:dyDescent="0.25">
      <c r="A1323" s="6">
        <v>505</v>
      </c>
      <c r="B1323" s="1" t="s">
        <v>362</v>
      </c>
      <c r="C1323" s="2" t="s">
        <v>440</v>
      </c>
      <c r="D1323" s="10">
        <v>2016</v>
      </c>
      <c r="E1323" s="7" t="s">
        <v>579</v>
      </c>
      <c r="F1323" s="8">
        <v>1374665.53</v>
      </c>
      <c r="G1323" s="9">
        <v>6</v>
      </c>
      <c r="H1323" s="4" t="s">
        <v>676</v>
      </c>
    </row>
    <row r="1324" spans="1:8" ht="30" x14ac:dyDescent="0.25">
      <c r="A1324" s="6">
        <v>506</v>
      </c>
      <c r="B1324" s="85" t="s">
        <v>362</v>
      </c>
      <c r="C1324" s="88" t="s">
        <v>441</v>
      </c>
      <c r="D1324" s="10">
        <v>2013</v>
      </c>
      <c r="E1324" s="7" t="s">
        <v>579</v>
      </c>
      <c r="F1324" s="8">
        <v>3763640.39</v>
      </c>
      <c r="G1324" s="9"/>
      <c r="H1324" s="4" t="s">
        <v>740</v>
      </c>
    </row>
    <row r="1325" spans="1:8" ht="30" x14ac:dyDescent="0.25">
      <c r="B1325" s="86"/>
      <c r="C1325" s="89"/>
      <c r="D1325" s="12">
        <v>2011</v>
      </c>
      <c r="E1325" s="7" t="s">
        <v>632</v>
      </c>
      <c r="F1325" s="8">
        <v>40500</v>
      </c>
      <c r="G1325" s="9"/>
      <c r="H1325" s="4" t="s">
        <v>813</v>
      </c>
    </row>
    <row r="1326" spans="1:8" ht="30" x14ac:dyDescent="0.25">
      <c r="B1326" s="86"/>
      <c r="C1326" s="89"/>
      <c r="D1326" s="10">
        <v>2011</v>
      </c>
      <c r="E1326" s="7" t="s">
        <v>632</v>
      </c>
      <c r="F1326" s="8">
        <v>29251</v>
      </c>
      <c r="G1326" s="9"/>
      <c r="H1326" s="4" t="s">
        <v>816</v>
      </c>
    </row>
    <row r="1327" spans="1:8" ht="25.5" customHeight="1" x14ac:dyDescent="0.25">
      <c r="B1327" s="86"/>
      <c r="C1327" s="89"/>
      <c r="D1327" s="10">
        <v>2010</v>
      </c>
      <c r="E1327" s="7" t="s">
        <v>632</v>
      </c>
      <c r="F1327" s="8">
        <v>6490</v>
      </c>
      <c r="G1327" s="9"/>
      <c r="H1327" s="4"/>
    </row>
    <row r="1328" spans="1:8" ht="25.5" customHeight="1" x14ac:dyDescent="0.25">
      <c r="B1328" s="87"/>
      <c r="C1328" s="90"/>
      <c r="D1328" s="10">
        <v>2007</v>
      </c>
      <c r="E1328" s="7" t="s">
        <v>820</v>
      </c>
      <c r="F1328" s="8">
        <v>50000</v>
      </c>
      <c r="G1328" s="9"/>
      <c r="H1328" s="4" t="s">
        <v>977</v>
      </c>
    </row>
    <row r="1329" spans="1:8" ht="28.5" customHeight="1" x14ac:dyDescent="0.25">
      <c r="A1329" s="6">
        <v>507</v>
      </c>
      <c r="B1329" s="85" t="s">
        <v>362</v>
      </c>
      <c r="C1329" s="88" t="s">
        <v>442</v>
      </c>
      <c r="D1329" s="10">
        <v>2020</v>
      </c>
      <c r="E1329" s="7" t="s">
        <v>579</v>
      </c>
      <c r="F1329" s="8">
        <v>1887931.03</v>
      </c>
      <c r="G1329" s="9">
        <v>7</v>
      </c>
      <c r="H1329" s="4"/>
    </row>
    <row r="1330" spans="1:8" ht="27.75" customHeight="1" x14ac:dyDescent="0.25">
      <c r="B1330" s="87"/>
      <c r="C1330" s="90"/>
      <c r="D1330" s="10">
        <v>2010</v>
      </c>
      <c r="E1330" s="7" t="s">
        <v>632</v>
      </c>
      <c r="F1330" s="8">
        <v>389500</v>
      </c>
      <c r="G1330" s="9"/>
      <c r="H1330" s="4"/>
    </row>
    <row r="1331" spans="1:8" ht="30" x14ac:dyDescent="0.25">
      <c r="A1331" s="6">
        <v>508</v>
      </c>
      <c r="B1331" s="85" t="s">
        <v>362</v>
      </c>
      <c r="C1331" s="88" t="s">
        <v>443</v>
      </c>
      <c r="D1331" s="10">
        <v>2011</v>
      </c>
      <c r="E1331" s="7" t="s">
        <v>632</v>
      </c>
      <c r="F1331" s="8">
        <v>102592.4</v>
      </c>
      <c r="G1331" s="9"/>
      <c r="H1331" s="4" t="s">
        <v>772</v>
      </c>
    </row>
    <row r="1332" spans="1:8" ht="26.25" customHeight="1" x14ac:dyDescent="0.25">
      <c r="B1332" s="87"/>
      <c r="C1332" s="90"/>
      <c r="D1332" s="10">
        <v>2010</v>
      </c>
      <c r="E1332" s="7" t="s">
        <v>820</v>
      </c>
      <c r="F1332" s="8">
        <v>5000</v>
      </c>
      <c r="G1332" s="9"/>
      <c r="H1332" s="4"/>
    </row>
    <row r="1333" spans="1:8" ht="60" x14ac:dyDescent="0.25">
      <c r="A1333" s="6">
        <v>509</v>
      </c>
      <c r="B1333" s="85" t="s">
        <v>362</v>
      </c>
      <c r="C1333" s="88" t="s">
        <v>444</v>
      </c>
      <c r="D1333" s="12">
        <v>2019</v>
      </c>
      <c r="E1333" s="11" t="s">
        <v>579</v>
      </c>
      <c r="F1333" s="13">
        <v>6880000</v>
      </c>
      <c r="G1333" s="14"/>
      <c r="H1333" s="4" t="s">
        <v>622</v>
      </c>
    </row>
    <row r="1334" spans="1:8" ht="24" customHeight="1" x14ac:dyDescent="0.25">
      <c r="B1334" s="87"/>
      <c r="C1334" s="90"/>
      <c r="D1334" s="10">
        <v>2007</v>
      </c>
      <c r="E1334" s="7" t="s">
        <v>820</v>
      </c>
      <c r="F1334" s="13">
        <v>57000</v>
      </c>
      <c r="G1334" s="14"/>
      <c r="H1334" s="4"/>
    </row>
    <row r="1335" spans="1:8" ht="30" x14ac:dyDescent="0.25">
      <c r="A1335" s="6">
        <v>510</v>
      </c>
      <c r="B1335" s="85" t="s">
        <v>362</v>
      </c>
      <c r="C1335" s="88" t="s">
        <v>445</v>
      </c>
      <c r="D1335" s="10">
        <v>2019</v>
      </c>
      <c r="E1335" s="7" t="s">
        <v>592</v>
      </c>
      <c r="F1335" s="8">
        <v>423620</v>
      </c>
      <c r="G1335" s="9"/>
      <c r="H1335" s="4"/>
    </row>
    <row r="1336" spans="1:8" ht="32.25" customHeight="1" x14ac:dyDescent="0.25">
      <c r="B1336" s="86"/>
      <c r="C1336" s="89"/>
      <c r="D1336" s="10">
        <v>2012</v>
      </c>
      <c r="E1336" s="7" t="s">
        <v>579</v>
      </c>
      <c r="F1336" s="8">
        <v>3461599.32</v>
      </c>
      <c r="G1336" s="9">
        <v>8.3000000000000007</v>
      </c>
      <c r="H1336" s="4" t="s">
        <v>750</v>
      </c>
    </row>
    <row r="1337" spans="1:8" ht="32.25" customHeight="1" x14ac:dyDescent="0.25">
      <c r="B1337" s="87"/>
      <c r="C1337" s="90"/>
      <c r="D1337" s="10">
        <v>2011</v>
      </c>
      <c r="E1337" s="7" t="s">
        <v>632</v>
      </c>
      <c r="F1337" s="8">
        <v>9005.76</v>
      </c>
      <c r="G1337" s="9"/>
      <c r="H1337" s="4"/>
    </row>
    <row r="1338" spans="1:8" ht="30" x14ac:dyDescent="0.25">
      <c r="A1338" s="6">
        <v>511</v>
      </c>
      <c r="B1338" s="85" t="s">
        <v>446</v>
      </c>
      <c r="C1338" s="88" t="s">
        <v>447</v>
      </c>
      <c r="D1338" s="10">
        <v>2020</v>
      </c>
      <c r="E1338" s="7" t="s">
        <v>579</v>
      </c>
      <c r="F1338" s="8">
        <v>1279012.3400000001</v>
      </c>
      <c r="G1338" s="9">
        <v>8.1</v>
      </c>
      <c r="H1338" s="4" t="s">
        <v>585</v>
      </c>
    </row>
    <row r="1339" spans="1:8" ht="30" x14ac:dyDescent="0.25">
      <c r="A1339" s="6">
        <v>512</v>
      </c>
      <c r="B1339" s="86"/>
      <c r="C1339" s="89"/>
      <c r="D1339" s="10">
        <v>2019</v>
      </c>
      <c r="E1339" s="7" t="s">
        <v>592</v>
      </c>
      <c r="F1339" s="8">
        <v>159880</v>
      </c>
      <c r="G1339" s="9"/>
      <c r="H1339" s="4"/>
    </row>
    <row r="1340" spans="1:8" ht="30" x14ac:dyDescent="0.25">
      <c r="B1340" s="86"/>
      <c r="C1340" s="89"/>
      <c r="D1340" s="10">
        <v>2013</v>
      </c>
      <c r="E1340" s="7" t="s">
        <v>632</v>
      </c>
      <c r="F1340" s="8">
        <v>12390</v>
      </c>
      <c r="G1340" s="9"/>
      <c r="H1340" s="4"/>
    </row>
    <row r="1341" spans="1:8" ht="30" x14ac:dyDescent="0.25">
      <c r="B1341" s="87"/>
      <c r="C1341" s="90"/>
      <c r="D1341" s="10">
        <v>2010</v>
      </c>
      <c r="E1341" s="7" t="s">
        <v>632</v>
      </c>
      <c r="F1341" s="8">
        <v>103250</v>
      </c>
      <c r="G1341" s="9"/>
      <c r="H1341" s="4" t="s">
        <v>876</v>
      </c>
    </row>
    <row r="1342" spans="1:8" ht="30" x14ac:dyDescent="0.25">
      <c r="A1342" s="6">
        <v>513</v>
      </c>
      <c r="B1342" s="85" t="s">
        <v>446</v>
      </c>
      <c r="C1342" s="88" t="s">
        <v>448</v>
      </c>
      <c r="D1342" s="10">
        <v>2012</v>
      </c>
      <c r="E1342" s="7" t="s">
        <v>632</v>
      </c>
      <c r="F1342" s="8">
        <v>88500</v>
      </c>
      <c r="G1342" s="9"/>
      <c r="H1342" s="4" t="s">
        <v>978</v>
      </c>
    </row>
    <row r="1343" spans="1:8" ht="30" x14ac:dyDescent="0.25">
      <c r="B1343" s="86"/>
      <c r="C1343" s="89"/>
      <c r="D1343" s="10">
        <v>2008</v>
      </c>
      <c r="E1343" s="7" t="s">
        <v>632</v>
      </c>
      <c r="F1343" s="8">
        <v>50000</v>
      </c>
      <c r="G1343" s="9"/>
      <c r="H1343" s="4"/>
    </row>
    <row r="1344" spans="1:8" ht="25.5" customHeight="1" x14ac:dyDescent="0.25">
      <c r="B1344" s="87"/>
      <c r="C1344" s="90"/>
      <c r="D1344" s="10">
        <v>2005</v>
      </c>
      <c r="E1344" s="7" t="s">
        <v>820</v>
      </c>
      <c r="F1344" s="8">
        <v>34009</v>
      </c>
      <c r="G1344" s="9"/>
      <c r="H1344" s="4"/>
    </row>
    <row r="1345" spans="1:8" ht="30" x14ac:dyDescent="0.25">
      <c r="A1345" s="6">
        <v>514</v>
      </c>
      <c r="B1345" s="85" t="s">
        <v>446</v>
      </c>
      <c r="C1345" s="88" t="s">
        <v>449</v>
      </c>
      <c r="D1345" s="10">
        <v>2015</v>
      </c>
      <c r="E1345" s="7" t="s">
        <v>579</v>
      </c>
      <c r="F1345" s="8">
        <v>2115000</v>
      </c>
      <c r="G1345" s="9">
        <v>5.65</v>
      </c>
      <c r="H1345" s="4" t="s">
        <v>700</v>
      </c>
    </row>
    <row r="1346" spans="1:8" ht="40.5" customHeight="1" x14ac:dyDescent="0.25">
      <c r="B1346" s="91"/>
      <c r="C1346" s="89"/>
      <c r="D1346" s="10">
        <v>2012</v>
      </c>
      <c r="E1346" s="7" t="s">
        <v>579</v>
      </c>
      <c r="F1346" s="8">
        <v>1182500</v>
      </c>
      <c r="G1346" s="9">
        <v>4.8</v>
      </c>
      <c r="H1346" s="4" t="s">
        <v>748</v>
      </c>
    </row>
    <row r="1347" spans="1:8" ht="40.5" customHeight="1" x14ac:dyDescent="0.25">
      <c r="B1347" s="91"/>
      <c r="C1347" s="89"/>
      <c r="D1347" s="10">
        <v>2010</v>
      </c>
      <c r="E1347" s="7" t="s">
        <v>632</v>
      </c>
      <c r="F1347" s="8">
        <v>154580</v>
      </c>
      <c r="G1347" s="9"/>
      <c r="H1347" s="4" t="s">
        <v>874</v>
      </c>
    </row>
    <row r="1348" spans="1:8" ht="40.5" customHeight="1" x14ac:dyDescent="0.25">
      <c r="B1348" s="91"/>
      <c r="C1348" s="89"/>
      <c r="D1348" s="10">
        <v>2009</v>
      </c>
      <c r="E1348" s="7" t="s">
        <v>820</v>
      </c>
      <c r="F1348" s="8">
        <v>55704</v>
      </c>
      <c r="G1348" s="9"/>
      <c r="H1348" s="4"/>
    </row>
    <row r="1349" spans="1:8" ht="27.75" customHeight="1" x14ac:dyDescent="0.25">
      <c r="B1349" s="91"/>
      <c r="C1349" s="89"/>
      <c r="D1349" s="10">
        <v>2007</v>
      </c>
      <c r="E1349" s="7" t="s">
        <v>820</v>
      </c>
      <c r="F1349" s="8">
        <v>248118</v>
      </c>
      <c r="G1349" s="9"/>
      <c r="H1349" s="4"/>
    </row>
    <row r="1350" spans="1:8" ht="27.75" customHeight="1" x14ac:dyDescent="0.25">
      <c r="B1350" s="92"/>
      <c r="C1350" s="90"/>
      <c r="D1350" s="10">
        <v>2007</v>
      </c>
      <c r="E1350" s="7" t="s">
        <v>820</v>
      </c>
      <c r="F1350" s="8">
        <v>125000</v>
      </c>
      <c r="G1350" s="9"/>
      <c r="H1350" s="4" t="s">
        <v>888</v>
      </c>
    </row>
    <row r="1351" spans="1:8" ht="29.25" customHeight="1" x14ac:dyDescent="0.25">
      <c r="A1351" s="6">
        <v>515</v>
      </c>
      <c r="B1351" s="85" t="s">
        <v>446</v>
      </c>
      <c r="C1351" s="88" t="s">
        <v>450</v>
      </c>
      <c r="D1351" s="10">
        <v>2012</v>
      </c>
      <c r="E1351" s="7" t="s">
        <v>632</v>
      </c>
      <c r="F1351" s="8">
        <v>88500</v>
      </c>
      <c r="G1351" s="9"/>
      <c r="H1351" s="4" t="s">
        <v>978</v>
      </c>
    </row>
    <row r="1352" spans="1:8" ht="29.25" customHeight="1" x14ac:dyDescent="0.25">
      <c r="B1352" s="87"/>
      <c r="C1352" s="90"/>
      <c r="D1352" s="10">
        <v>2007</v>
      </c>
      <c r="E1352" s="7" t="s">
        <v>820</v>
      </c>
      <c r="F1352" s="8">
        <v>175000</v>
      </c>
      <c r="G1352" s="9"/>
      <c r="H1352" s="4"/>
    </row>
    <row r="1353" spans="1:8" ht="30" x14ac:dyDescent="0.25">
      <c r="A1353" s="6">
        <v>516</v>
      </c>
      <c r="B1353" s="85" t="s">
        <v>446</v>
      </c>
      <c r="C1353" s="88" t="s">
        <v>451</v>
      </c>
      <c r="D1353" s="10">
        <v>2015</v>
      </c>
      <c r="E1353" s="7" t="s">
        <v>579</v>
      </c>
      <c r="F1353" s="8">
        <v>2115000</v>
      </c>
      <c r="G1353" s="9">
        <v>3.2</v>
      </c>
      <c r="H1353" s="4" t="s">
        <v>700</v>
      </c>
    </row>
    <row r="1354" spans="1:8" ht="30" x14ac:dyDescent="0.25">
      <c r="B1354" s="86"/>
      <c r="C1354" s="89"/>
      <c r="D1354" s="10">
        <v>2014</v>
      </c>
      <c r="E1354" s="7" t="s">
        <v>632</v>
      </c>
      <c r="F1354" s="8"/>
      <c r="G1354" s="9"/>
      <c r="H1354" s="4" t="s">
        <v>716</v>
      </c>
    </row>
    <row r="1355" spans="1:8" ht="30" x14ac:dyDescent="0.25">
      <c r="B1355" s="86"/>
      <c r="C1355" s="89"/>
      <c r="D1355" s="10">
        <v>2010</v>
      </c>
      <c r="E1355" s="7" t="s">
        <v>632</v>
      </c>
      <c r="F1355" s="8">
        <v>82600</v>
      </c>
      <c r="G1355" s="9"/>
      <c r="H1355" s="4" t="s">
        <v>878</v>
      </c>
    </row>
    <row r="1356" spans="1:8" ht="30.75" customHeight="1" x14ac:dyDescent="0.25">
      <c r="B1356" s="87"/>
      <c r="C1356" s="90"/>
      <c r="D1356" s="10">
        <v>2005</v>
      </c>
      <c r="E1356" s="7" t="s">
        <v>820</v>
      </c>
      <c r="F1356" s="8">
        <v>57770</v>
      </c>
      <c r="G1356" s="9"/>
      <c r="H1356" s="4"/>
    </row>
    <row r="1357" spans="1:8" ht="30" x14ac:dyDescent="0.25">
      <c r="A1357" s="6">
        <v>517</v>
      </c>
      <c r="B1357" s="85" t="s">
        <v>446</v>
      </c>
      <c r="C1357" s="88" t="s">
        <v>452</v>
      </c>
      <c r="D1357" s="10">
        <v>2018</v>
      </c>
      <c r="E1357" s="7" t="s">
        <v>593</v>
      </c>
      <c r="F1357" s="8">
        <v>531000</v>
      </c>
      <c r="G1357" s="9"/>
      <c r="H1357" s="4"/>
    </row>
    <row r="1358" spans="1:8" ht="27.75" customHeight="1" x14ac:dyDescent="0.25">
      <c r="A1358" s="6">
        <v>518</v>
      </c>
      <c r="B1358" s="86"/>
      <c r="C1358" s="89"/>
      <c r="D1358" s="10">
        <v>2017</v>
      </c>
      <c r="E1358" s="7" t="s">
        <v>592</v>
      </c>
      <c r="F1358" s="8">
        <v>163312</v>
      </c>
      <c r="G1358" s="9"/>
      <c r="H1358" s="4"/>
    </row>
    <row r="1359" spans="1:8" ht="27.75" customHeight="1" x14ac:dyDescent="0.25">
      <c r="B1359" s="86"/>
      <c r="C1359" s="89"/>
      <c r="D1359" s="10">
        <v>2014</v>
      </c>
      <c r="E1359" s="7" t="s">
        <v>632</v>
      </c>
      <c r="F1359" s="8"/>
      <c r="G1359" s="9"/>
      <c r="H1359" s="4" t="s">
        <v>810</v>
      </c>
    </row>
    <row r="1360" spans="1:8" ht="27.75" customHeight="1" x14ac:dyDescent="0.25">
      <c r="B1360" s="86"/>
      <c r="C1360" s="89"/>
      <c r="D1360" s="10">
        <v>2013</v>
      </c>
      <c r="E1360" s="7" t="s">
        <v>579</v>
      </c>
      <c r="F1360" s="8">
        <v>1886800</v>
      </c>
      <c r="G1360" s="9">
        <v>8.4</v>
      </c>
      <c r="H1360" s="4" t="s">
        <v>736</v>
      </c>
    </row>
    <row r="1361" spans="1:8" ht="27.75" customHeight="1" x14ac:dyDescent="0.25">
      <c r="B1361" s="86"/>
      <c r="C1361" s="89"/>
      <c r="D1361" s="10">
        <v>2010</v>
      </c>
      <c r="E1361" s="7" t="s">
        <v>632</v>
      </c>
      <c r="F1361" s="8">
        <v>106200</v>
      </c>
      <c r="G1361" s="9"/>
      <c r="H1361" s="4" t="s">
        <v>877</v>
      </c>
    </row>
    <row r="1362" spans="1:8" ht="27.75" customHeight="1" x14ac:dyDescent="0.25">
      <c r="B1362" s="86"/>
      <c r="C1362" s="89"/>
      <c r="D1362" s="10">
        <v>2008</v>
      </c>
      <c r="E1362" s="7" t="s">
        <v>632</v>
      </c>
      <c r="F1362" s="8">
        <v>15000</v>
      </c>
      <c r="G1362" s="9"/>
      <c r="H1362" s="4"/>
    </row>
    <row r="1363" spans="1:8" ht="27.75" customHeight="1" x14ac:dyDescent="0.25">
      <c r="B1363" s="87"/>
      <c r="C1363" s="90"/>
      <c r="D1363" s="10">
        <v>2005</v>
      </c>
      <c r="E1363" s="7" t="s">
        <v>820</v>
      </c>
      <c r="F1363" s="8">
        <v>116395</v>
      </c>
      <c r="G1363" s="9"/>
      <c r="H1363" s="4"/>
    </row>
    <row r="1364" spans="1:8" ht="34.5" customHeight="1" x14ac:dyDescent="0.25">
      <c r="A1364" s="6">
        <v>519</v>
      </c>
      <c r="B1364" s="85" t="s">
        <v>446</v>
      </c>
      <c r="C1364" s="88" t="s">
        <v>453</v>
      </c>
      <c r="D1364" s="10">
        <v>2017</v>
      </c>
      <c r="E1364" s="7" t="s">
        <v>579</v>
      </c>
      <c r="F1364" s="8">
        <v>1066000</v>
      </c>
      <c r="G1364" s="9">
        <v>4.95</v>
      </c>
      <c r="H1364" s="4" t="s">
        <v>659</v>
      </c>
    </row>
    <row r="1365" spans="1:8" ht="34.5" customHeight="1" x14ac:dyDescent="0.25">
      <c r="B1365" s="86"/>
      <c r="C1365" s="89"/>
      <c r="D1365" s="10">
        <v>2011</v>
      </c>
      <c r="E1365" s="7" t="s">
        <v>632</v>
      </c>
      <c r="F1365" s="8">
        <v>95580</v>
      </c>
      <c r="G1365" s="9"/>
      <c r="H1365" s="4" t="s">
        <v>818</v>
      </c>
    </row>
    <row r="1366" spans="1:8" ht="34.5" customHeight="1" x14ac:dyDescent="0.25">
      <c r="B1366" s="87"/>
      <c r="C1366" s="90"/>
      <c r="D1366" s="10">
        <v>2008</v>
      </c>
      <c r="E1366" s="7" t="s">
        <v>592</v>
      </c>
      <c r="F1366" s="8">
        <v>100000</v>
      </c>
      <c r="G1366" s="9"/>
      <c r="H1366" s="4"/>
    </row>
    <row r="1367" spans="1:8" ht="30" x14ac:dyDescent="0.25">
      <c r="A1367" s="6">
        <v>520</v>
      </c>
      <c r="B1367" s="85" t="s">
        <v>446</v>
      </c>
      <c r="C1367" s="88" t="s">
        <v>454</v>
      </c>
      <c r="D1367" s="10">
        <v>2019</v>
      </c>
      <c r="E1367" s="7" t="s">
        <v>592</v>
      </c>
      <c r="F1367" s="8">
        <v>273760</v>
      </c>
      <c r="G1367" s="9"/>
      <c r="H1367" s="4"/>
    </row>
    <row r="1368" spans="1:8" ht="30.75" customHeight="1" x14ac:dyDescent="0.25">
      <c r="A1368" s="6">
        <v>521</v>
      </c>
      <c r="B1368" s="86"/>
      <c r="C1368" s="89"/>
      <c r="D1368" s="10">
        <v>2019</v>
      </c>
      <c r="E1368" s="7" t="s">
        <v>579</v>
      </c>
      <c r="F1368" s="8">
        <v>1594000</v>
      </c>
      <c r="G1368" s="9">
        <v>2.2999999999999998</v>
      </c>
      <c r="H1368" s="4" t="s">
        <v>624</v>
      </c>
    </row>
    <row r="1369" spans="1:8" ht="30.75" customHeight="1" x14ac:dyDescent="0.25">
      <c r="B1369" s="86"/>
      <c r="C1369" s="89"/>
      <c r="D1369" s="10">
        <v>2013</v>
      </c>
      <c r="E1369" s="7" t="s">
        <v>632</v>
      </c>
      <c r="F1369" s="8">
        <v>4000</v>
      </c>
      <c r="G1369" s="9"/>
      <c r="H1369" s="4"/>
    </row>
    <row r="1370" spans="1:8" ht="30.75" customHeight="1" x14ac:dyDescent="0.25">
      <c r="B1370" s="86"/>
      <c r="C1370" s="89"/>
      <c r="D1370" s="10">
        <v>2009</v>
      </c>
      <c r="E1370" s="7" t="s">
        <v>632</v>
      </c>
      <c r="F1370" s="8">
        <v>59598</v>
      </c>
      <c r="G1370" s="9"/>
      <c r="H1370" s="4"/>
    </row>
    <row r="1371" spans="1:8" ht="30.75" customHeight="1" x14ac:dyDescent="0.25">
      <c r="B1371" s="87"/>
      <c r="C1371" s="90"/>
      <c r="D1371" s="10">
        <v>2005</v>
      </c>
      <c r="E1371" s="7" t="s">
        <v>820</v>
      </c>
      <c r="F1371" s="8">
        <v>39912</v>
      </c>
      <c r="G1371" s="9"/>
      <c r="H1371" s="4" t="s">
        <v>922</v>
      </c>
    </row>
    <row r="1372" spans="1:8" ht="30" x14ac:dyDescent="0.25">
      <c r="A1372" s="6">
        <v>522</v>
      </c>
      <c r="B1372" s="85" t="s">
        <v>446</v>
      </c>
      <c r="C1372" s="88" t="s">
        <v>455</v>
      </c>
      <c r="D1372" s="10">
        <v>2019</v>
      </c>
      <c r="E1372" s="7" t="s">
        <v>592</v>
      </c>
      <c r="F1372" s="8">
        <v>159300</v>
      </c>
      <c r="G1372" s="9"/>
      <c r="H1372" s="4"/>
    </row>
    <row r="1373" spans="1:8" ht="27" customHeight="1" x14ac:dyDescent="0.25">
      <c r="A1373" s="6">
        <v>523</v>
      </c>
      <c r="B1373" s="86"/>
      <c r="C1373" s="89"/>
      <c r="D1373" s="10">
        <v>2019</v>
      </c>
      <c r="E1373" s="7" t="s">
        <v>579</v>
      </c>
      <c r="F1373" s="8">
        <v>1594000</v>
      </c>
      <c r="G1373" s="9">
        <v>1.2</v>
      </c>
      <c r="H1373" s="4" t="s">
        <v>624</v>
      </c>
    </row>
    <row r="1374" spans="1:8" ht="27" customHeight="1" x14ac:dyDescent="0.25">
      <c r="A1374" s="6">
        <v>524</v>
      </c>
      <c r="B1374" s="86"/>
      <c r="C1374" s="89"/>
      <c r="D1374" s="10">
        <v>2017</v>
      </c>
      <c r="E1374" s="7" t="s">
        <v>592</v>
      </c>
      <c r="F1374" s="8">
        <v>392350</v>
      </c>
      <c r="G1374" s="9"/>
      <c r="H1374" s="4"/>
    </row>
    <row r="1375" spans="1:8" ht="27" customHeight="1" x14ac:dyDescent="0.25">
      <c r="B1375" s="86"/>
      <c r="C1375" s="89"/>
      <c r="D1375" s="10">
        <v>2008</v>
      </c>
      <c r="E1375" s="7" t="s">
        <v>632</v>
      </c>
      <c r="F1375" s="8">
        <v>15000</v>
      </c>
      <c r="G1375" s="9"/>
      <c r="H1375" s="4"/>
    </row>
    <row r="1376" spans="1:8" ht="27" customHeight="1" x14ac:dyDescent="0.25">
      <c r="B1376" s="87"/>
      <c r="C1376" s="90"/>
      <c r="D1376" s="10">
        <v>2005</v>
      </c>
      <c r="E1376" s="7" t="s">
        <v>820</v>
      </c>
      <c r="F1376" s="8">
        <v>10324</v>
      </c>
      <c r="G1376" s="9"/>
      <c r="H1376" s="4"/>
    </row>
    <row r="1377" spans="1:8" ht="32.25" customHeight="1" x14ac:dyDescent="0.25">
      <c r="A1377" s="6">
        <v>525</v>
      </c>
      <c r="B1377" s="85" t="s">
        <v>446</v>
      </c>
      <c r="C1377" s="88" t="s">
        <v>456</v>
      </c>
      <c r="D1377" s="10">
        <v>2012</v>
      </c>
      <c r="E1377" s="7" t="s">
        <v>632</v>
      </c>
      <c r="F1377" s="8">
        <v>28320</v>
      </c>
      <c r="G1377" s="9"/>
      <c r="H1377" s="4" t="s">
        <v>856</v>
      </c>
    </row>
    <row r="1378" spans="1:8" ht="25.5" customHeight="1" x14ac:dyDescent="0.25">
      <c r="B1378" s="87"/>
      <c r="C1378" s="90"/>
      <c r="D1378" s="10">
        <v>2007</v>
      </c>
      <c r="E1378" s="7" t="s">
        <v>820</v>
      </c>
      <c r="F1378" s="8">
        <v>49000</v>
      </c>
      <c r="G1378" s="9"/>
      <c r="H1378" s="4"/>
    </row>
    <row r="1379" spans="1:8" ht="30" x14ac:dyDescent="0.25">
      <c r="A1379" s="6">
        <v>526</v>
      </c>
      <c r="B1379" s="85" t="s">
        <v>446</v>
      </c>
      <c r="C1379" s="88" t="s">
        <v>457</v>
      </c>
      <c r="D1379" s="10">
        <v>2019</v>
      </c>
      <c r="E1379" s="7" t="s">
        <v>592</v>
      </c>
      <c r="F1379" s="8">
        <v>76700</v>
      </c>
      <c r="G1379" s="9"/>
      <c r="H1379" s="4" t="s">
        <v>611</v>
      </c>
    </row>
    <row r="1380" spans="1:8" ht="30" x14ac:dyDescent="0.25">
      <c r="B1380" s="86"/>
      <c r="C1380" s="89"/>
      <c r="D1380" s="10">
        <v>2015</v>
      </c>
      <c r="E1380" s="7" t="s">
        <v>579</v>
      </c>
      <c r="F1380" s="8">
        <v>2115000</v>
      </c>
      <c r="G1380" s="9">
        <v>4.0999999999999996</v>
      </c>
      <c r="H1380" s="4" t="s">
        <v>700</v>
      </c>
    </row>
    <row r="1381" spans="1:8" ht="26.25" customHeight="1" x14ac:dyDescent="0.25">
      <c r="B1381" s="86"/>
      <c r="C1381" s="89"/>
      <c r="D1381" s="10">
        <v>2013</v>
      </c>
      <c r="E1381" s="7" t="s">
        <v>632</v>
      </c>
      <c r="F1381" s="8">
        <v>25665</v>
      </c>
      <c r="G1381" s="9"/>
      <c r="H1381" s="4"/>
    </row>
    <row r="1382" spans="1:8" ht="26.25" customHeight="1" x14ac:dyDescent="0.25">
      <c r="B1382" s="86"/>
      <c r="C1382" s="89"/>
      <c r="D1382" s="10">
        <v>2010</v>
      </c>
      <c r="E1382" s="7" t="s">
        <v>632</v>
      </c>
      <c r="F1382" s="8">
        <v>55702.77</v>
      </c>
      <c r="G1382" s="9"/>
      <c r="H1382" s="4"/>
    </row>
    <row r="1383" spans="1:8" ht="31.5" customHeight="1" x14ac:dyDescent="0.25">
      <c r="B1383" s="86"/>
      <c r="C1383" s="89"/>
      <c r="D1383" s="10">
        <v>2009</v>
      </c>
      <c r="E1383" s="7" t="s">
        <v>919</v>
      </c>
      <c r="F1383" s="8">
        <v>150000</v>
      </c>
      <c r="G1383" s="9"/>
      <c r="H1383" s="4" t="s">
        <v>920</v>
      </c>
    </row>
    <row r="1384" spans="1:8" ht="31.5" customHeight="1" x14ac:dyDescent="0.25">
      <c r="B1384" s="86"/>
      <c r="C1384" s="89"/>
      <c r="D1384" s="10">
        <v>2008</v>
      </c>
      <c r="E1384" s="7" t="s">
        <v>592</v>
      </c>
      <c r="F1384" s="8">
        <v>40000</v>
      </c>
      <c r="G1384" s="9"/>
      <c r="H1384" s="4" t="s">
        <v>937</v>
      </c>
    </row>
    <row r="1385" spans="1:8" ht="31.5" customHeight="1" x14ac:dyDescent="0.25">
      <c r="B1385" s="87"/>
      <c r="C1385" s="90"/>
      <c r="D1385" s="10">
        <v>2005</v>
      </c>
      <c r="E1385" s="7" t="s">
        <v>820</v>
      </c>
      <c r="F1385" s="8">
        <v>9940</v>
      </c>
      <c r="G1385" s="9"/>
      <c r="H1385" s="4"/>
    </row>
    <row r="1386" spans="1:8" ht="23.25" customHeight="1" x14ac:dyDescent="0.25">
      <c r="A1386" s="6">
        <v>527</v>
      </c>
      <c r="B1386" s="85" t="s">
        <v>446</v>
      </c>
      <c r="C1386" s="88" t="s">
        <v>458</v>
      </c>
      <c r="D1386" s="10">
        <v>2020</v>
      </c>
      <c r="E1386" s="7" t="s">
        <v>579</v>
      </c>
      <c r="F1386" s="8"/>
      <c r="G1386" s="9"/>
      <c r="H1386" s="4"/>
    </row>
    <row r="1387" spans="1:8" ht="30" x14ac:dyDescent="0.25">
      <c r="B1387" s="86"/>
      <c r="C1387" s="89"/>
      <c r="D1387" s="10">
        <v>2015</v>
      </c>
      <c r="E1387" s="7" t="s">
        <v>579</v>
      </c>
      <c r="F1387" s="8">
        <v>2115000</v>
      </c>
      <c r="G1387" s="9"/>
      <c r="H1387" s="4" t="s">
        <v>700</v>
      </c>
    </row>
    <row r="1388" spans="1:8" ht="23.25" customHeight="1" x14ac:dyDescent="0.25">
      <c r="B1388" s="86"/>
      <c r="C1388" s="89"/>
      <c r="D1388" s="10">
        <v>2013</v>
      </c>
      <c r="E1388" s="7" t="s">
        <v>579</v>
      </c>
      <c r="F1388" s="8">
        <v>1886800</v>
      </c>
      <c r="G1388" s="9">
        <v>2</v>
      </c>
      <c r="H1388" s="4" t="s">
        <v>736</v>
      </c>
    </row>
    <row r="1389" spans="1:8" ht="30" x14ac:dyDescent="0.25">
      <c r="B1389" s="86"/>
      <c r="C1389" s="89"/>
      <c r="D1389" s="10">
        <v>2010</v>
      </c>
      <c r="E1389" s="7" t="s">
        <v>632</v>
      </c>
      <c r="F1389" s="8">
        <v>45725</v>
      </c>
      <c r="G1389" s="9"/>
      <c r="H1389" s="4" t="s">
        <v>875</v>
      </c>
    </row>
    <row r="1390" spans="1:8" ht="30" x14ac:dyDescent="0.25">
      <c r="B1390" s="86"/>
      <c r="C1390" s="89"/>
      <c r="D1390" s="10">
        <v>2008</v>
      </c>
      <c r="E1390" s="7" t="s">
        <v>632</v>
      </c>
      <c r="F1390" s="8">
        <v>50000</v>
      </c>
      <c r="G1390" s="9"/>
      <c r="H1390" s="4"/>
    </row>
    <row r="1391" spans="1:8" ht="27" customHeight="1" x14ac:dyDescent="0.25">
      <c r="B1391" s="87"/>
      <c r="C1391" s="90"/>
      <c r="D1391" s="10">
        <v>2007</v>
      </c>
      <c r="E1391" s="7" t="s">
        <v>820</v>
      </c>
      <c r="F1391" s="8">
        <v>50000</v>
      </c>
      <c r="G1391" s="9"/>
      <c r="H1391" s="4" t="s">
        <v>984</v>
      </c>
    </row>
    <row r="1392" spans="1:8" ht="34.5" customHeight="1" x14ac:dyDescent="0.25">
      <c r="A1392" s="6">
        <v>528</v>
      </c>
      <c r="B1392" s="85" t="s">
        <v>446</v>
      </c>
      <c r="C1392" s="88" t="s">
        <v>459</v>
      </c>
      <c r="D1392" s="10">
        <v>2012</v>
      </c>
      <c r="E1392" s="7" t="s">
        <v>579</v>
      </c>
      <c r="F1392" s="8">
        <v>1182500</v>
      </c>
      <c r="G1392" s="9">
        <v>8</v>
      </c>
      <c r="H1392" s="4" t="s">
        <v>748</v>
      </c>
    </row>
    <row r="1393" spans="1:8" ht="34.5" customHeight="1" x14ac:dyDescent="0.25">
      <c r="B1393" s="86"/>
      <c r="C1393" s="89"/>
      <c r="D1393" s="10">
        <v>2010</v>
      </c>
      <c r="E1393" s="7" t="s">
        <v>632</v>
      </c>
      <c r="F1393" s="8">
        <v>154580</v>
      </c>
      <c r="G1393" s="9"/>
      <c r="H1393" s="4" t="s">
        <v>874</v>
      </c>
    </row>
    <row r="1394" spans="1:8" ht="27" customHeight="1" x14ac:dyDescent="0.25">
      <c r="B1394" s="87"/>
      <c r="C1394" s="90"/>
      <c r="D1394" s="10">
        <v>2007</v>
      </c>
      <c r="E1394" s="7" t="s">
        <v>820</v>
      </c>
      <c r="F1394" s="8">
        <v>104000</v>
      </c>
      <c r="G1394" s="9"/>
      <c r="H1394" s="4"/>
    </row>
    <row r="1395" spans="1:8" ht="30" x14ac:dyDescent="0.25">
      <c r="A1395" s="6">
        <v>529</v>
      </c>
      <c r="B1395" s="85" t="s">
        <v>446</v>
      </c>
      <c r="C1395" s="88" t="s">
        <v>460</v>
      </c>
      <c r="D1395" s="10">
        <v>2019</v>
      </c>
      <c r="E1395" s="7" t="s">
        <v>579</v>
      </c>
      <c r="F1395" s="8">
        <v>4660000</v>
      </c>
      <c r="G1395" s="9">
        <v>4</v>
      </c>
      <c r="H1395" s="4" t="s">
        <v>625</v>
      </c>
    </row>
    <row r="1396" spans="1:8" ht="30" x14ac:dyDescent="0.25">
      <c r="B1396" s="86"/>
      <c r="C1396" s="89"/>
      <c r="D1396" s="10">
        <v>2010</v>
      </c>
      <c r="E1396" s="7" t="s">
        <v>632</v>
      </c>
      <c r="F1396" s="8">
        <v>154580</v>
      </c>
      <c r="G1396" s="9"/>
      <c r="H1396" s="4" t="s">
        <v>874</v>
      </c>
    </row>
    <row r="1397" spans="1:8" ht="27" customHeight="1" x14ac:dyDescent="0.25">
      <c r="B1397" s="87"/>
      <c r="C1397" s="90"/>
      <c r="D1397" s="10">
        <v>2007</v>
      </c>
      <c r="E1397" s="7" t="s">
        <v>820</v>
      </c>
      <c r="F1397" s="8">
        <v>104000</v>
      </c>
      <c r="G1397" s="9"/>
      <c r="H1397" s="4"/>
    </row>
    <row r="1398" spans="1:8" ht="30" x14ac:dyDescent="0.25">
      <c r="A1398" s="6">
        <v>530</v>
      </c>
      <c r="B1398" s="85" t="s">
        <v>446</v>
      </c>
      <c r="C1398" s="88" t="s">
        <v>461</v>
      </c>
      <c r="D1398" s="10">
        <v>2018</v>
      </c>
      <c r="E1398" s="7" t="s">
        <v>593</v>
      </c>
      <c r="F1398" s="8">
        <v>719800</v>
      </c>
      <c r="G1398" s="9"/>
      <c r="H1398" s="4"/>
    </row>
    <row r="1399" spans="1:8" ht="30" x14ac:dyDescent="0.25">
      <c r="B1399" s="86"/>
      <c r="C1399" s="89"/>
      <c r="D1399" s="10">
        <v>2015</v>
      </c>
      <c r="E1399" s="7" t="s">
        <v>632</v>
      </c>
      <c r="F1399" s="8">
        <v>148680</v>
      </c>
      <c r="G1399" s="9"/>
      <c r="H1399" s="4"/>
    </row>
    <row r="1400" spans="1:8" ht="30" x14ac:dyDescent="0.25">
      <c r="B1400" s="86"/>
      <c r="C1400" s="89"/>
      <c r="D1400" s="10">
        <v>2014</v>
      </c>
      <c r="E1400" s="7" t="s">
        <v>579</v>
      </c>
      <c r="F1400" s="8">
        <v>700000</v>
      </c>
      <c r="G1400" s="9">
        <v>0.75</v>
      </c>
      <c r="H1400" s="4" t="s">
        <v>709</v>
      </c>
    </row>
    <row r="1401" spans="1:8" ht="30" x14ac:dyDescent="0.25">
      <c r="B1401" s="86"/>
      <c r="C1401" s="89"/>
      <c r="D1401" s="10">
        <v>2011</v>
      </c>
      <c r="E1401" s="7" t="s">
        <v>632</v>
      </c>
      <c r="F1401" s="8">
        <v>42114</v>
      </c>
      <c r="G1401" s="9"/>
      <c r="H1401" s="4" t="s">
        <v>819</v>
      </c>
    </row>
    <row r="1402" spans="1:8" ht="31.5" customHeight="1" x14ac:dyDescent="0.25">
      <c r="B1402" s="86"/>
      <c r="C1402" s="89"/>
      <c r="D1402" s="10">
        <v>2009</v>
      </c>
      <c r="E1402" s="7" t="s">
        <v>632</v>
      </c>
      <c r="F1402" s="8">
        <v>55704</v>
      </c>
      <c r="G1402" s="9"/>
      <c r="H1402" s="4"/>
    </row>
    <row r="1403" spans="1:8" ht="31.5" customHeight="1" x14ac:dyDescent="0.25">
      <c r="B1403" s="87"/>
      <c r="C1403" s="90"/>
      <c r="D1403" s="10">
        <v>2007</v>
      </c>
      <c r="E1403" s="7" t="s">
        <v>820</v>
      </c>
      <c r="F1403" s="8">
        <v>50000</v>
      </c>
      <c r="G1403" s="9"/>
      <c r="H1403" s="4"/>
    </row>
    <row r="1404" spans="1:8" ht="26.25" customHeight="1" x14ac:dyDescent="0.25">
      <c r="A1404" s="6">
        <v>531</v>
      </c>
      <c r="B1404" s="85" t="s">
        <v>446</v>
      </c>
      <c r="C1404" s="88" t="s">
        <v>462</v>
      </c>
      <c r="D1404" s="10">
        <v>2020</v>
      </c>
      <c r="E1404" s="7" t="s">
        <v>579</v>
      </c>
      <c r="F1404" s="8">
        <v>625000</v>
      </c>
      <c r="G1404" s="9">
        <v>1.4</v>
      </c>
      <c r="H1404" s="4" t="s">
        <v>600</v>
      </c>
    </row>
    <row r="1405" spans="1:8" ht="30" x14ac:dyDescent="0.25">
      <c r="B1405" s="86"/>
      <c r="C1405" s="89"/>
      <c r="D1405" s="10">
        <v>2012</v>
      </c>
      <c r="E1405" s="7" t="s">
        <v>632</v>
      </c>
      <c r="F1405" s="8">
        <v>28320</v>
      </c>
      <c r="G1405" s="9"/>
      <c r="H1405" s="4" t="s">
        <v>856</v>
      </c>
    </row>
    <row r="1406" spans="1:8" ht="27" customHeight="1" x14ac:dyDescent="0.25">
      <c r="B1406" s="86"/>
      <c r="C1406" s="89"/>
      <c r="D1406" s="10">
        <v>2007</v>
      </c>
      <c r="E1406" s="7" t="s">
        <v>820</v>
      </c>
      <c r="F1406" s="8">
        <v>43000</v>
      </c>
      <c r="G1406" s="9"/>
      <c r="H1406" s="4"/>
    </row>
    <row r="1407" spans="1:8" ht="27" customHeight="1" x14ac:dyDescent="0.25">
      <c r="B1407" s="87"/>
      <c r="C1407" s="90"/>
      <c r="D1407" s="10">
        <v>2007</v>
      </c>
      <c r="E1407" s="7" t="s">
        <v>820</v>
      </c>
      <c r="F1407" s="8">
        <v>68700</v>
      </c>
      <c r="G1407" s="9"/>
      <c r="H1407" s="4"/>
    </row>
    <row r="1408" spans="1:8" ht="30" x14ac:dyDescent="0.25">
      <c r="A1408" s="6">
        <v>532</v>
      </c>
      <c r="B1408" s="85" t="s">
        <v>446</v>
      </c>
      <c r="C1408" s="88" t="s">
        <v>463</v>
      </c>
      <c r="D1408" s="10">
        <v>2010</v>
      </c>
      <c r="E1408" s="7" t="s">
        <v>632</v>
      </c>
      <c r="F1408" s="8">
        <v>103250</v>
      </c>
      <c r="G1408" s="9"/>
      <c r="H1408" s="4" t="s">
        <v>876</v>
      </c>
    </row>
    <row r="1409" spans="1:8" ht="30" x14ac:dyDescent="0.25">
      <c r="B1409" s="86"/>
      <c r="C1409" s="89"/>
      <c r="D1409" s="10">
        <v>2010</v>
      </c>
      <c r="E1409" s="7" t="s">
        <v>879</v>
      </c>
      <c r="F1409" s="8">
        <v>82010</v>
      </c>
      <c r="G1409" s="9"/>
      <c r="H1409" s="4" t="s">
        <v>880</v>
      </c>
    </row>
    <row r="1410" spans="1:8" ht="27" customHeight="1" x14ac:dyDescent="0.25">
      <c r="B1410" s="86"/>
      <c r="C1410" s="89"/>
      <c r="D1410" s="10">
        <v>2006</v>
      </c>
      <c r="E1410" s="7" t="s">
        <v>820</v>
      </c>
      <c r="F1410" s="8">
        <v>275000</v>
      </c>
      <c r="G1410" s="9"/>
      <c r="H1410" s="4"/>
    </row>
    <row r="1411" spans="1:8" ht="27" customHeight="1" x14ac:dyDescent="0.25">
      <c r="B1411" s="87"/>
      <c r="C1411" s="90"/>
      <c r="D1411" s="10">
        <v>2021</v>
      </c>
      <c r="E1411" s="7" t="s">
        <v>632</v>
      </c>
      <c r="F1411" s="8">
        <v>283200</v>
      </c>
      <c r="G1411" s="9"/>
      <c r="H1411" s="4"/>
    </row>
    <row r="1412" spans="1:8" ht="30" x14ac:dyDescent="0.25">
      <c r="A1412" s="6">
        <v>533</v>
      </c>
      <c r="B1412" s="85" t="s">
        <v>446</v>
      </c>
      <c r="C1412" s="88" t="s">
        <v>464</v>
      </c>
      <c r="D1412" s="10">
        <v>2011</v>
      </c>
      <c r="E1412" s="7" t="s">
        <v>632</v>
      </c>
      <c r="F1412" s="8">
        <v>42114</v>
      </c>
      <c r="G1412" s="9"/>
      <c r="H1412" s="4" t="s">
        <v>819</v>
      </c>
    </row>
    <row r="1413" spans="1:8" ht="28.5" customHeight="1" x14ac:dyDescent="0.25">
      <c r="B1413" s="87"/>
      <c r="C1413" s="90"/>
      <c r="D1413" s="10">
        <v>2007</v>
      </c>
      <c r="E1413" s="7" t="s">
        <v>820</v>
      </c>
      <c r="F1413" s="8">
        <v>45000</v>
      </c>
      <c r="G1413" s="9"/>
      <c r="H1413" s="4"/>
    </row>
    <row r="1414" spans="1:8" ht="30" x14ac:dyDescent="0.25">
      <c r="A1414" s="6">
        <v>534</v>
      </c>
      <c r="B1414" s="85" t="s">
        <v>446</v>
      </c>
      <c r="C1414" s="88" t="s">
        <v>465</v>
      </c>
      <c r="D1414" s="10">
        <v>2017</v>
      </c>
      <c r="E1414" s="7" t="s">
        <v>579</v>
      </c>
      <c r="F1414" s="8">
        <v>1500000</v>
      </c>
      <c r="G1414" s="9">
        <v>6.9</v>
      </c>
      <c r="H1414" s="4" t="s">
        <v>660</v>
      </c>
    </row>
    <row r="1415" spans="1:8" ht="30" x14ac:dyDescent="0.25">
      <c r="B1415" s="86"/>
      <c r="C1415" s="89"/>
      <c r="D1415" s="10">
        <v>2011</v>
      </c>
      <c r="E1415" s="7" t="s">
        <v>632</v>
      </c>
      <c r="F1415" s="8">
        <v>95580</v>
      </c>
      <c r="G1415" s="9"/>
      <c r="H1415" s="4" t="s">
        <v>818</v>
      </c>
    </row>
    <row r="1416" spans="1:8" ht="30" x14ac:dyDescent="0.25">
      <c r="B1416" s="87"/>
      <c r="C1416" s="90"/>
      <c r="D1416" s="10">
        <v>2008</v>
      </c>
      <c r="E1416" s="7" t="s">
        <v>592</v>
      </c>
      <c r="F1416" s="8">
        <v>90000</v>
      </c>
      <c r="G1416" s="9"/>
      <c r="H1416" s="4"/>
    </row>
    <row r="1417" spans="1:8" ht="30" x14ac:dyDescent="0.25">
      <c r="A1417" s="6">
        <v>535</v>
      </c>
      <c r="B1417" s="85" t="s">
        <v>446</v>
      </c>
      <c r="C1417" s="88" t="s">
        <v>466</v>
      </c>
      <c r="D1417" s="10">
        <v>2010</v>
      </c>
      <c r="E1417" s="7" t="s">
        <v>632</v>
      </c>
      <c r="F1417" s="8">
        <v>45725</v>
      </c>
      <c r="G1417" s="9"/>
      <c r="H1417" s="4" t="s">
        <v>875</v>
      </c>
    </row>
    <row r="1418" spans="1:8" ht="25.5" customHeight="1" x14ac:dyDescent="0.25">
      <c r="B1418" s="87"/>
      <c r="C1418" s="90"/>
      <c r="D1418" s="10">
        <v>2007</v>
      </c>
      <c r="E1418" s="7" t="s">
        <v>820</v>
      </c>
      <c r="F1418" s="8">
        <v>48000</v>
      </c>
      <c r="G1418" s="9"/>
      <c r="H1418" s="4"/>
    </row>
    <row r="1419" spans="1:8" ht="30" customHeight="1" x14ac:dyDescent="0.25">
      <c r="A1419" s="6">
        <v>536</v>
      </c>
      <c r="B1419" s="85" t="s">
        <v>446</v>
      </c>
      <c r="C1419" s="88" t="s">
        <v>467</v>
      </c>
      <c r="D1419" s="10">
        <v>2008</v>
      </c>
      <c r="E1419" s="7" t="s">
        <v>592</v>
      </c>
      <c r="F1419" s="8">
        <v>40000</v>
      </c>
      <c r="G1419" s="9"/>
      <c r="H1419" s="4" t="s">
        <v>937</v>
      </c>
    </row>
    <row r="1420" spans="1:8" ht="30" customHeight="1" x14ac:dyDescent="0.25">
      <c r="B1420" s="87"/>
      <c r="C1420" s="90"/>
      <c r="D1420" s="10">
        <v>2006</v>
      </c>
      <c r="E1420" s="7" t="s">
        <v>820</v>
      </c>
      <c r="F1420" s="8">
        <v>175000</v>
      </c>
      <c r="G1420" s="9"/>
      <c r="H1420" s="4"/>
    </row>
    <row r="1421" spans="1:8" ht="30" customHeight="1" x14ac:dyDescent="0.25">
      <c r="A1421" s="6">
        <v>537</v>
      </c>
      <c r="B1421" s="85" t="s">
        <v>446</v>
      </c>
      <c r="C1421" s="88" t="s">
        <v>468</v>
      </c>
      <c r="D1421" s="10">
        <v>2017</v>
      </c>
      <c r="E1421" s="7" t="s">
        <v>579</v>
      </c>
      <c r="F1421" s="8">
        <v>1500000</v>
      </c>
      <c r="G1421" s="9"/>
      <c r="H1421" s="4" t="s">
        <v>660</v>
      </c>
    </row>
    <row r="1422" spans="1:8" ht="30" customHeight="1" x14ac:dyDescent="0.25">
      <c r="B1422" s="86"/>
      <c r="C1422" s="89"/>
      <c r="D1422" s="10">
        <v>2007</v>
      </c>
      <c r="E1422" s="7" t="s">
        <v>820</v>
      </c>
      <c r="F1422" s="8">
        <v>46000</v>
      </c>
      <c r="G1422" s="9"/>
      <c r="H1422" s="4" t="s">
        <v>979</v>
      </c>
    </row>
    <row r="1423" spans="1:8" ht="30" customHeight="1" x14ac:dyDescent="0.25">
      <c r="B1423" s="87"/>
      <c r="C1423" s="90"/>
      <c r="D1423" s="10">
        <v>2005</v>
      </c>
      <c r="E1423" s="7" t="s">
        <v>820</v>
      </c>
      <c r="F1423" s="8">
        <v>60229</v>
      </c>
      <c r="G1423" s="9"/>
      <c r="H1423" s="4"/>
    </row>
    <row r="1424" spans="1:8" ht="30" customHeight="1" x14ac:dyDescent="0.25">
      <c r="A1424" s="6">
        <v>538</v>
      </c>
      <c r="B1424" s="85" t="s">
        <v>446</v>
      </c>
      <c r="C1424" s="88" t="s">
        <v>469</v>
      </c>
      <c r="D1424" s="10">
        <v>2019</v>
      </c>
      <c r="E1424" s="7" t="s">
        <v>593</v>
      </c>
      <c r="F1424" s="8">
        <v>896210</v>
      </c>
      <c r="G1424" s="9"/>
      <c r="H1424" s="4"/>
    </row>
    <row r="1425" spans="1:8" ht="30" customHeight="1" x14ac:dyDescent="0.25">
      <c r="B1425" s="86"/>
      <c r="C1425" s="89"/>
      <c r="D1425" s="10">
        <v>2012</v>
      </c>
      <c r="E1425" s="7" t="s">
        <v>579</v>
      </c>
      <c r="F1425" s="8">
        <v>1182500</v>
      </c>
      <c r="G1425" s="9"/>
      <c r="H1425" s="4" t="s">
        <v>748</v>
      </c>
    </row>
    <row r="1426" spans="1:8" ht="30" customHeight="1" x14ac:dyDescent="0.25">
      <c r="B1426" s="86"/>
      <c r="C1426" s="89"/>
      <c r="D1426" s="10">
        <v>2010</v>
      </c>
      <c r="E1426" s="7" t="s">
        <v>632</v>
      </c>
      <c r="F1426" s="8">
        <v>106200</v>
      </c>
      <c r="G1426" s="9"/>
      <c r="H1426" s="4" t="s">
        <v>877</v>
      </c>
    </row>
    <row r="1427" spans="1:8" ht="30" customHeight="1" x14ac:dyDescent="0.25">
      <c r="B1427" s="86"/>
      <c r="C1427" s="89"/>
      <c r="D1427" s="10">
        <v>2009</v>
      </c>
      <c r="E1427" s="7" t="s">
        <v>632</v>
      </c>
      <c r="F1427" s="8">
        <v>127000</v>
      </c>
      <c r="G1427" s="9"/>
      <c r="H1427" s="4"/>
    </row>
    <row r="1428" spans="1:8" ht="30" customHeight="1" x14ac:dyDescent="0.25">
      <c r="B1428" s="86"/>
      <c r="C1428" s="89"/>
      <c r="D1428" s="10">
        <v>2007</v>
      </c>
      <c r="E1428" s="7" t="s">
        <v>820</v>
      </c>
      <c r="F1428" s="8">
        <v>137000</v>
      </c>
      <c r="G1428" s="9"/>
      <c r="H1428" s="4" t="s">
        <v>980</v>
      </c>
    </row>
    <row r="1429" spans="1:8" ht="30" customHeight="1" x14ac:dyDescent="0.25">
      <c r="B1429" s="87"/>
      <c r="C1429" s="90"/>
      <c r="D1429" s="10">
        <v>2007</v>
      </c>
      <c r="E1429" s="7" t="s">
        <v>820</v>
      </c>
      <c r="F1429" s="8">
        <v>57000</v>
      </c>
      <c r="G1429" s="9"/>
      <c r="H1429" s="4" t="s">
        <v>981</v>
      </c>
    </row>
    <row r="1430" spans="1:8" ht="30" x14ac:dyDescent="0.25">
      <c r="A1430" s="6">
        <v>539</v>
      </c>
      <c r="B1430" s="85" t="s">
        <v>446</v>
      </c>
      <c r="C1430" s="88" t="s">
        <v>470</v>
      </c>
      <c r="D1430" s="10">
        <v>2014</v>
      </c>
      <c r="E1430" s="7" t="s">
        <v>632</v>
      </c>
      <c r="F1430" s="8"/>
      <c r="G1430" s="9"/>
      <c r="H1430" s="4" t="s">
        <v>810</v>
      </c>
    </row>
    <row r="1431" spans="1:8" ht="30" x14ac:dyDescent="0.25">
      <c r="B1431" s="86"/>
      <c r="C1431" s="89"/>
      <c r="D1431" s="10">
        <v>2010</v>
      </c>
      <c r="E1431" s="7" t="s">
        <v>879</v>
      </c>
      <c r="F1431" s="8">
        <v>82010</v>
      </c>
      <c r="G1431" s="9"/>
      <c r="H1431" s="4" t="s">
        <v>880</v>
      </c>
    </row>
    <row r="1432" spans="1:8" ht="30" x14ac:dyDescent="0.25">
      <c r="B1432" s="86"/>
      <c r="C1432" s="89"/>
      <c r="D1432" s="10">
        <v>2008</v>
      </c>
      <c r="E1432" s="7" t="s">
        <v>592</v>
      </c>
      <c r="F1432" s="8">
        <v>35000</v>
      </c>
      <c r="G1432" s="9"/>
      <c r="H1432" s="4" t="s">
        <v>936</v>
      </c>
    </row>
    <row r="1433" spans="1:8" ht="20.25" customHeight="1" x14ac:dyDescent="0.25">
      <c r="B1433" s="87"/>
      <c r="C1433" s="90"/>
      <c r="D1433" s="10">
        <v>2006</v>
      </c>
      <c r="E1433" s="7" t="s">
        <v>820</v>
      </c>
      <c r="F1433" s="8">
        <v>197478</v>
      </c>
      <c r="G1433" s="9"/>
      <c r="H1433" s="4"/>
    </row>
    <row r="1434" spans="1:8" ht="30" x14ac:dyDescent="0.25">
      <c r="A1434" s="6">
        <v>540</v>
      </c>
      <c r="B1434" s="85" t="s">
        <v>446</v>
      </c>
      <c r="C1434" s="88" t="s">
        <v>471</v>
      </c>
      <c r="D1434" s="10">
        <v>2016</v>
      </c>
      <c r="E1434" s="7" t="s">
        <v>592</v>
      </c>
      <c r="F1434" s="8">
        <v>92984</v>
      </c>
      <c r="G1434" s="9"/>
      <c r="H1434" s="4"/>
    </row>
    <row r="1435" spans="1:8" ht="30" x14ac:dyDescent="0.25">
      <c r="B1435" s="86"/>
      <c r="C1435" s="89"/>
      <c r="D1435" s="10">
        <v>2013</v>
      </c>
      <c r="E1435" s="7" t="s">
        <v>632</v>
      </c>
      <c r="F1435" s="8">
        <v>14012.5</v>
      </c>
      <c r="G1435" s="9"/>
      <c r="H1435" s="4"/>
    </row>
    <row r="1436" spans="1:8" ht="24.75" customHeight="1" x14ac:dyDescent="0.25">
      <c r="B1436" s="87"/>
      <c r="C1436" s="90"/>
      <c r="D1436" s="10">
        <v>2006</v>
      </c>
      <c r="E1436" s="7" t="s">
        <v>820</v>
      </c>
      <c r="F1436" s="8">
        <v>76015</v>
      </c>
      <c r="G1436" s="9"/>
      <c r="H1436" s="4"/>
    </row>
    <row r="1437" spans="1:8" ht="31.5" customHeight="1" x14ac:dyDescent="0.25">
      <c r="A1437" s="6">
        <v>541</v>
      </c>
      <c r="B1437" s="85" t="s">
        <v>446</v>
      </c>
      <c r="C1437" s="88" t="s">
        <v>472</v>
      </c>
      <c r="D1437" s="10">
        <v>2014</v>
      </c>
      <c r="E1437" s="7" t="s">
        <v>632</v>
      </c>
      <c r="F1437" s="8">
        <v>14927</v>
      </c>
      <c r="G1437" s="9"/>
      <c r="H1437" s="4" t="s">
        <v>731</v>
      </c>
    </row>
    <row r="1438" spans="1:8" ht="26.25" customHeight="1" x14ac:dyDescent="0.25">
      <c r="B1438" s="86"/>
      <c r="C1438" s="89"/>
      <c r="D1438" s="10">
        <v>2011</v>
      </c>
      <c r="E1438" s="7" t="s">
        <v>632</v>
      </c>
      <c r="F1438" s="8">
        <v>79080</v>
      </c>
      <c r="G1438" s="9"/>
      <c r="H1438" s="4" t="s">
        <v>857</v>
      </c>
    </row>
    <row r="1439" spans="1:8" ht="28.5" customHeight="1" x14ac:dyDescent="0.25">
      <c r="B1439" s="86"/>
      <c r="C1439" s="89"/>
      <c r="D1439" s="10">
        <v>2010</v>
      </c>
      <c r="E1439" s="7" t="s">
        <v>632</v>
      </c>
      <c r="F1439" s="8">
        <v>82600</v>
      </c>
      <c r="G1439" s="9"/>
      <c r="H1439" s="4" t="s">
        <v>878</v>
      </c>
    </row>
    <row r="1440" spans="1:8" ht="25.5" customHeight="1" x14ac:dyDescent="0.25">
      <c r="B1440" s="86"/>
      <c r="C1440" s="89"/>
      <c r="D1440" s="10">
        <v>2008</v>
      </c>
      <c r="E1440" s="7" t="s">
        <v>592</v>
      </c>
      <c r="F1440" s="8">
        <v>40000</v>
      </c>
      <c r="G1440" s="9"/>
      <c r="H1440" s="4"/>
    </row>
    <row r="1441" spans="1:8" ht="25.5" customHeight="1" x14ac:dyDescent="0.25">
      <c r="B1441" s="86"/>
      <c r="C1441" s="89"/>
      <c r="D1441" s="10">
        <v>2008</v>
      </c>
      <c r="E1441" s="7" t="s">
        <v>592</v>
      </c>
      <c r="F1441" s="8">
        <v>35000</v>
      </c>
      <c r="G1441" s="9"/>
      <c r="H1441" s="4"/>
    </row>
    <row r="1442" spans="1:8" ht="20.25" customHeight="1" x14ac:dyDescent="0.25">
      <c r="B1442" s="86"/>
      <c r="C1442" s="89"/>
      <c r="D1442" s="10">
        <v>2006</v>
      </c>
      <c r="E1442" s="7" t="s">
        <v>820</v>
      </c>
      <c r="F1442" s="8">
        <v>120526</v>
      </c>
      <c r="G1442" s="9"/>
      <c r="H1442" s="4" t="s">
        <v>1009</v>
      </c>
    </row>
    <row r="1443" spans="1:8" ht="20.25" customHeight="1" x14ac:dyDescent="0.25">
      <c r="B1443" s="86"/>
      <c r="C1443" s="89"/>
      <c r="D1443" s="10">
        <v>2006</v>
      </c>
      <c r="E1443" s="7" t="s">
        <v>820</v>
      </c>
      <c r="F1443" s="8">
        <v>148656</v>
      </c>
      <c r="G1443" s="9"/>
      <c r="H1443" s="4" t="s">
        <v>1010</v>
      </c>
    </row>
    <row r="1444" spans="1:8" ht="24" customHeight="1" x14ac:dyDescent="0.25">
      <c r="B1444" s="87"/>
      <c r="C1444" s="90"/>
      <c r="D1444" s="10">
        <v>2005</v>
      </c>
      <c r="E1444" s="7" t="s">
        <v>820</v>
      </c>
      <c r="F1444" s="8">
        <v>125000</v>
      </c>
      <c r="G1444" s="9"/>
      <c r="H1444" s="4" t="s">
        <v>1011</v>
      </c>
    </row>
    <row r="1445" spans="1:8" ht="30" x14ac:dyDescent="0.25">
      <c r="A1445" s="6">
        <v>542</v>
      </c>
      <c r="B1445" s="85" t="s">
        <v>446</v>
      </c>
      <c r="C1445" s="88" t="s">
        <v>473</v>
      </c>
      <c r="D1445" s="10">
        <v>2019</v>
      </c>
      <c r="E1445" s="7" t="s">
        <v>579</v>
      </c>
      <c r="F1445" s="8">
        <v>1594000</v>
      </c>
      <c r="G1445" s="9">
        <v>1</v>
      </c>
      <c r="H1445" s="4" t="s">
        <v>624</v>
      </c>
    </row>
    <row r="1446" spans="1:8" ht="20.25" customHeight="1" x14ac:dyDescent="0.25">
      <c r="B1446" s="86"/>
      <c r="C1446" s="89"/>
      <c r="D1446" s="10">
        <v>2007</v>
      </c>
      <c r="E1446" s="7" t="s">
        <v>820</v>
      </c>
      <c r="F1446" s="8">
        <v>60000</v>
      </c>
      <c r="G1446" s="9"/>
      <c r="H1446" s="4" t="s">
        <v>982</v>
      </c>
    </row>
    <row r="1447" spans="1:8" ht="27" customHeight="1" x14ac:dyDescent="0.25">
      <c r="B1447" s="86"/>
      <c r="C1447" s="89"/>
      <c r="D1447" s="10">
        <v>2007</v>
      </c>
      <c r="E1447" s="7" t="s">
        <v>820</v>
      </c>
      <c r="F1447" s="8">
        <v>63000</v>
      </c>
      <c r="G1447" s="9"/>
      <c r="H1447" s="4"/>
    </row>
    <row r="1448" spans="1:8" ht="27" customHeight="1" x14ac:dyDescent="0.25">
      <c r="B1448" s="87"/>
      <c r="C1448" s="90"/>
      <c r="D1448" s="10">
        <v>2005</v>
      </c>
      <c r="E1448" s="7" t="s">
        <v>820</v>
      </c>
      <c r="F1448" s="8">
        <v>45657</v>
      </c>
      <c r="G1448" s="9"/>
      <c r="H1448" s="4"/>
    </row>
    <row r="1449" spans="1:8" ht="30" x14ac:dyDescent="0.25">
      <c r="A1449" s="6">
        <v>543</v>
      </c>
      <c r="B1449" s="85" t="s">
        <v>446</v>
      </c>
      <c r="C1449" s="88" t="s">
        <v>474</v>
      </c>
      <c r="D1449" s="10">
        <v>2019</v>
      </c>
      <c r="E1449" s="7" t="s">
        <v>579</v>
      </c>
      <c r="F1449" s="8">
        <v>4660000</v>
      </c>
      <c r="G1449" s="9">
        <v>1.8</v>
      </c>
      <c r="H1449" s="4" t="s">
        <v>625</v>
      </c>
    </row>
    <row r="1450" spans="1:8" ht="30" x14ac:dyDescent="0.25">
      <c r="B1450" s="86"/>
      <c r="C1450" s="89"/>
      <c r="D1450" s="10">
        <v>2010</v>
      </c>
      <c r="E1450" s="7" t="s">
        <v>632</v>
      </c>
      <c r="F1450" s="8">
        <v>82600</v>
      </c>
      <c r="G1450" s="9"/>
      <c r="H1450" s="4" t="s">
        <v>878</v>
      </c>
    </row>
    <row r="1451" spans="1:8" ht="25.5" customHeight="1" x14ac:dyDescent="0.25">
      <c r="B1451" s="86"/>
      <c r="C1451" s="89"/>
      <c r="D1451" s="10">
        <v>2007</v>
      </c>
      <c r="E1451" s="7" t="s">
        <v>820</v>
      </c>
      <c r="F1451" s="8">
        <v>54000</v>
      </c>
      <c r="G1451" s="9"/>
      <c r="H1451" s="4"/>
    </row>
    <row r="1452" spans="1:8" ht="25.5" customHeight="1" x14ac:dyDescent="0.25">
      <c r="B1452" s="87"/>
      <c r="C1452" s="90"/>
      <c r="D1452" s="10">
        <v>2007</v>
      </c>
      <c r="E1452" s="7" t="s">
        <v>820</v>
      </c>
      <c r="F1452" s="8">
        <v>118661</v>
      </c>
      <c r="G1452" s="9"/>
      <c r="H1452" s="4" t="s">
        <v>983</v>
      </c>
    </row>
    <row r="1453" spans="1:8" ht="30" x14ac:dyDescent="0.25">
      <c r="A1453" s="6">
        <v>544</v>
      </c>
      <c r="B1453" s="1" t="s">
        <v>446</v>
      </c>
      <c r="C1453" s="2" t="s">
        <v>475</v>
      </c>
      <c r="D1453" s="10">
        <v>2010</v>
      </c>
      <c r="E1453" s="7" t="s">
        <v>632</v>
      </c>
      <c r="F1453" s="8">
        <v>103250</v>
      </c>
      <c r="G1453" s="9"/>
      <c r="H1453" s="4" t="s">
        <v>876</v>
      </c>
    </row>
    <row r="1454" spans="1:8" ht="30" x14ac:dyDescent="0.25">
      <c r="A1454" s="6">
        <v>545</v>
      </c>
      <c r="B1454" s="85" t="s">
        <v>446</v>
      </c>
      <c r="C1454" s="88" t="s">
        <v>476</v>
      </c>
      <c r="D1454" s="10">
        <v>2014</v>
      </c>
      <c r="E1454" s="7" t="s">
        <v>579</v>
      </c>
      <c r="F1454" s="8">
        <v>700000</v>
      </c>
      <c r="G1454" s="9">
        <v>3.55</v>
      </c>
      <c r="H1454" s="4" t="s">
        <v>709</v>
      </c>
    </row>
    <row r="1455" spans="1:8" ht="30" x14ac:dyDescent="0.25">
      <c r="B1455" s="86"/>
      <c r="C1455" s="89"/>
      <c r="D1455" s="10">
        <v>2010</v>
      </c>
      <c r="E1455" s="7" t="s">
        <v>632</v>
      </c>
      <c r="F1455" s="8">
        <v>154580</v>
      </c>
      <c r="G1455" s="9"/>
      <c r="H1455" s="4" t="s">
        <v>874</v>
      </c>
    </row>
    <row r="1456" spans="1:8" ht="22.5" customHeight="1" x14ac:dyDescent="0.25">
      <c r="B1456" s="87"/>
      <c r="C1456" s="90"/>
      <c r="D1456" s="10">
        <v>2007</v>
      </c>
      <c r="E1456" s="7" t="s">
        <v>820</v>
      </c>
      <c r="F1456" s="8">
        <v>204000</v>
      </c>
      <c r="G1456" s="9"/>
      <c r="H1456" s="4"/>
    </row>
    <row r="1457" spans="1:8" ht="30" x14ac:dyDescent="0.25">
      <c r="A1457" s="6">
        <v>546</v>
      </c>
      <c r="B1457" s="85" t="s">
        <v>446</v>
      </c>
      <c r="C1457" s="88" t="s">
        <v>477</v>
      </c>
      <c r="D1457" s="10">
        <v>2018</v>
      </c>
      <c r="E1457" s="7" t="s">
        <v>592</v>
      </c>
      <c r="F1457" s="8">
        <v>401200</v>
      </c>
      <c r="G1457" s="9"/>
      <c r="H1457" s="4"/>
    </row>
    <row r="1458" spans="1:8" ht="23.25" customHeight="1" x14ac:dyDescent="0.25">
      <c r="B1458" s="87"/>
      <c r="C1458" s="90"/>
      <c r="D1458" s="10">
        <v>2006</v>
      </c>
      <c r="E1458" s="7" t="s">
        <v>820</v>
      </c>
      <c r="F1458" s="8">
        <v>200000</v>
      </c>
      <c r="G1458" s="9"/>
      <c r="H1458" s="4"/>
    </row>
    <row r="1459" spans="1:8" ht="30" x14ac:dyDescent="0.25">
      <c r="A1459" s="6">
        <v>547</v>
      </c>
      <c r="B1459" s="85" t="s">
        <v>446</v>
      </c>
      <c r="C1459" s="88" t="s">
        <v>478</v>
      </c>
      <c r="D1459" s="10">
        <v>2014</v>
      </c>
      <c r="E1459" s="7" t="s">
        <v>632</v>
      </c>
      <c r="F1459" s="8"/>
      <c r="G1459" s="9"/>
      <c r="H1459" s="4" t="s">
        <v>810</v>
      </c>
    </row>
    <row r="1460" spans="1:8" ht="30" x14ac:dyDescent="0.25">
      <c r="B1460" s="87"/>
      <c r="C1460" s="90"/>
      <c r="D1460" s="10">
        <v>2010</v>
      </c>
      <c r="E1460" s="7" t="s">
        <v>879</v>
      </c>
      <c r="F1460" s="8">
        <v>82010</v>
      </c>
      <c r="G1460" s="9"/>
      <c r="H1460" s="4" t="s">
        <v>880</v>
      </c>
    </row>
    <row r="1461" spans="1:8" ht="30" x14ac:dyDescent="0.25">
      <c r="A1461" s="6">
        <v>548</v>
      </c>
      <c r="B1461" s="85" t="s">
        <v>446</v>
      </c>
      <c r="C1461" s="88" t="s">
        <v>426</v>
      </c>
      <c r="D1461" s="10">
        <v>2019</v>
      </c>
      <c r="E1461" s="7" t="s">
        <v>579</v>
      </c>
      <c r="F1461" s="8">
        <v>4660000</v>
      </c>
      <c r="G1461" s="9">
        <v>3.2</v>
      </c>
      <c r="H1461" s="4" t="s">
        <v>625</v>
      </c>
    </row>
    <row r="1462" spans="1:8" ht="27.75" customHeight="1" x14ac:dyDescent="0.25">
      <c r="B1462" s="87"/>
      <c r="C1462" s="90"/>
      <c r="D1462" s="10">
        <v>2009</v>
      </c>
      <c r="E1462" s="7" t="s">
        <v>879</v>
      </c>
      <c r="F1462" s="8">
        <v>98394</v>
      </c>
      <c r="G1462" s="9"/>
      <c r="H1462" s="4"/>
    </row>
    <row r="1463" spans="1:8" ht="30" x14ac:dyDescent="0.25">
      <c r="A1463" s="6">
        <v>549</v>
      </c>
      <c r="B1463" s="85" t="s">
        <v>446</v>
      </c>
      <c r="C1463" s="88" t="s">
        <v>479</v>
      </c>
      <c r="D1463" s="10">
        <v>2013</v>
      </c>
      <c r="E1463" s="7" t="s">
        <v>632</v>
      </c>
      <c r="F1463" s="8">
        <v>100000</v>
      </c>
      <c r="G1463" s="9"/>
      <c r="H1463" s="4"/>
    </row>
    <row r="1464" spans="1:8" ht="26.25" customHeight="1" x14ac:dyDescent="0.25">
      <c r="B1464" s="86"/>
      <c r="C1464" s="89"/>
      <c r="D1464" s="10">
        <v>2009</v>
      </c>
      <c r="E1464" s="7" t="s">
        <v>879</v>
      </c>
      <c r="F1464" s="8">
        <v>135000</v>
      </c>
      <c r="G1464" s="9"/>
      <c r="H1464" s="4" t="s">
        <v>921</v>
      </c>
    </row>
    <row r="1465" spans="1:8" ht="26.25" customHeight="1" x14ac:dyDescent="0.25">
      <c r="B1465" s="86"/>
      <c r="C1465" s="89"/>
      <c r="D1465" s="10">
        <v>2008</v>
      </c>
      <c r="E1465" s="7" t="s">
        <v>632</v>
      </c>
      <c r="F1465" s="8">
        <v>30000</v>
      </c>
      <c r="G1465" s="9"/>
      <c r="H1465" s="4"/>
    </row>
    <row r="1466" spans="1:8" ht="26.25" customHeight="1" x14ac:dyDescent="0.25">
      <c r="B1466" s="87"/>
      <c r="C1466" s="90"/>
      <c r="D1466" s="10">
        <v>2007</v>
      </c>
      <c r="E1466" s="7" t="s">
        <v>820</v>
      </c>
      <c r="F1466" s="8">
        <v>50000</v>
      </c>
      <c r="G1466" s="9"/>
      <c r="H1466" s="4"/>
    </row>
    <row r="1467" spans="1:8" ht="30" x14ac:dyDescent="0.25">
      <c r="A1467" s="6">
        <v>550</v>
      </c>
      <c r="B1467" s="85" t="s">
        <v>446</v>
      </c>
      <c r="C1467" s="88" t="s">
        <v>93</v>
      </c>
      <c r="D1467" s="10">
        <v>2011</v>
      </c>
      <c r="E1467" s="7" t="s">
        <v>632</v>
      </c>
      <c r="F1467" s="8">
        <v>79060</v>
      </c>
      <c r="G1467" s="9"/>
      <c r="H1467" s="4"/>
    </row>
    <row r="1468" spans="1:8" ht="30" x14ac:dyDescent="0.25">
      <c r="B1468" s="87"/>
      <c r="C1468" s="90"/>
      <c r="D1468" s="10">
        <v>2010</v>
      </c>
      <c r="E1468" s="7" t="s">
        <v>632</v>
      </c>
      <c r="F1468" s="8">
        <v>166555.89000000001</v>
      </c>
      <c r="G1468" s="9"/>
      <c r="H1468" s="4" t="s">
        <v>873</v>
      </c>
    </row>
    <row r="1469" spans="1:8" ht="30" x14ac:dyDescent="0.25">
      <c r="A1469" s="6">
        <v>551</v>
      </c>
      <c r="B1469" s="85" t="s">
        <v>446</v>
      </c>
      <c r="C1469" s="88" t="s">
        <v>480</v>
      </c>
      <c r="D1469" s="10">
        <v>2017</v>
      </c>
      <c r="E1469" s="7" t="s">
        <v>579</v>
      </c>
      <c r="F1469" s="8">
        <v>1066000</v>
      </c>
      <c r="G1469" s="9"/>
      <c r="H1469" s="4" t="s">
        <v>659</v>
      </c>
    </row>
    <row r="1470" spans="1:8" ht="33" customHeight="1" x14ac:dyDescent="0.25">
      <c r="B1470" s="86"/>
      <c r="C1470" s="89"/>
      <c r="D1470" s="10">
        <v>2013</v>
      </c>
      <c r="E1470" s="7" t="s">
        <v>632</v>
      </c>
      <c r="F1470" s="8">
        <v>3540</v>
      </c>
      <c r="G1470" s="9"/>
      <c r="H1470" s="4"/>
    </row>
    <row r="1471" spans="1:8" ht="33" customHeight="1" x14ac:dyDescent="0.25">
      <c r="B1471" s="86"/>
      <c r="C1471" s="89"/>
      <c r="D1471" s="10">
        <v>2011</v>
      </c>
      <c r="E1471" s="7" t="s">
        <v>632</v>
      </c>
      <c r="F1471" s="8">
        <v>128620</v>
      </c>
      <c r="G1471" s="9"/>
      <c r="H1471" s="4" t="s">
        <v>817</v>
      </c>
    </row>
    <row r="1472" spans="1:8" ht="33" customHeight="1" x14ac:dyDescent="0.25">
      <c r="B1472" s="87"/>
      <c r="C1472" s="90"/>
      <c r="D1472" s="10">
        <v>2007</v>
      </c>
      <c r="E1472" s="7" t="s">
        <v>820</v>
      </c>
      <c r="F1472" s="8">
        <v>70000</v>
      </c>
      <c r="G1472" s="9"/>
      <c r="H1472" s="4"/>
    </row>
    <row r="1473" spans="1:8" ht="30" x14ac:dyDescent="0.25">
      <c r="A1473" s="6">
        <v>552</v>
      </c>
      <c r="B1473" s="85" t="s">
        <v>446</v>
      </c>
      <c r="C1473" s="88" t="s">
        <v>481</v>
      </c>
      <c r="D1473" s="10">
        <v>2018</v>
      </c>
      <c r="E1473" s="7" t="s">
        <v>593</v>
      </c>
      <c r="F1473" s="8">
        <v>283200</v>
      </c>
      <c r="G1473" s="9"/>
      <c r="H1473" s="4"/>
    </row>
    <row r="1474" spans="1:8" ht="27.75" customHeight="1" x14ac:dyDescent="0.25">
      <c r="A1474" s="6">
        <v>553</v>
      </c>
      <c r="B1474" s="86"/>
      <c r="C1474" s="89"/>
      <c r="D1474" s="10">
        <v>2018</v>
      </c>
      <c r="E1474" s="7" t="s">
        <v>632</v>
      </c>
      <c r="F1474" s="8">
        <v>188800</v>
      </c>
      <c r="G1474" s="9"/>
      <c r="H1474" s="4"/>
    </row>
    <row r="1475" spans="1:8" ht="27.75" customHeight="1" x14ac:dyDescent="0.25">
      <c r="B1475" s="86"/>
      <c r="C1475" s="89"/>
      <c r="D1475" s="10">
        <v>2014</v>
      </c>
      <c r="E1475" s="7" t="s">
        <v>632</v>
      </c>
      <c r="F1475" s="8"/>
      <c r="G1475" s="9"/>
      <c r="H1475" s="4" t="s">
        <v>810</v>
      </c>
    </row>
    <row r="1476" spans="1:8" ht="27.75" customHeight="1" x14ac:dyDescent="0.25">
      <c r="B1476" s="86"/>
      <c r="C1476" s="89"/>
      <c r="D1476" s="10">
        <v>2011</v>
      </c>
      <c r="E1476" s="7" t="s">
        <v>632</v>
      </c>
      <c r="F1476" s="8">
        <v>128620</v>
      </c>
      <c r="G1476" s="9"/>
      <c r="H1476" s="4" t="s">
        <v>817</v>
      </c>
    </row>
    <row r="1477" spans="1:8" ht="27.75" customHeight="1" x14ac:dyDescent="0.25">
      <c r="B1477" s="87"/>
      <c r="C1477" s="90"/>
      <c r="D1477" s="10">
        <v>2008</v>
      </c>
      <c r="E1477" s="7" t="s">
        <v>632</v>
      </c>
      <c r="F1477" s="8">
        <v>15000</v>
      </c>
      <c r="G1477" s="9"/>
      <c r="H1477" s="4"/>
    </row>
    <row r="1478" spans="1:8" ht="30" x14ac:dyDescent="0.25">
      <c r="A1478" s="6">
        <v>554</v>
      </c>
      <c r="B1478" s="1" t="s">
        <v>261</v>
      </c>
      <c r="C1478" s="2" t="s">
        <v>129</v>
      </c>
      <c r="D1478" s="10">
        <v>2020</v>
      </c>
      <c r="E1478" s="7" t="s">
        <v>592</v>
      </c>
      <c r="F1478" s="8">
        <v>323876</v>
      </c>
      <c r="G1478" s="9"/>
      <c r="H1478" s="4"/>
    </row>
    <row r="1479" spans="1:8" ht="26.25" customHeight="1" x14ac:dyDescent="0.25">
      <c r="A1479" s="6">
        <v>555</v>
      </c>
      <c r="B1479" s="1" t="s">
        <v>261</v>
      </c>
      <c r="C1479" s="2" t="s">
        <v>482</v>
      </c>
      <c r="D1479" s="10">
        <v>2010</v>
      </c>
      <c r="E1479" s="7" t="s">
        <v>820</v>
      </c>
      <c r="F1479" s="8">
        <v>100000</v>
      </c>
      <c r="G1479" s="9"/>
      <c r="H1479" s="4"/>
    </row>
    <row r="1480" spans="1:8" ht="45" x14ac:dyDescent="0.25">
      <c r="A1480" s="6">
        <v>556</v>
      </c>
      <c r="B1480" s="85" t="s">
        <v>261</v>
      </c>
      <c r="C1480" s="88" t="s">
        <v>483</v>
      </c>
      <c r="D1480" s="10">
        <v>2017</v>
      </c>
      <c r="E1480" s="7" t="s">
        <v>579</v>
      </c>
      <c r="F1480" s="8">
        <v>6071420.3399999999</v>
      </c>
      <c r="G1480" s="9">
        <v>13.65</v>
      </c>
      <c r="H1480" s="4" t="s">
        <v>661</v>
      </c>
    </row>
    <row r="1481" spans="1:8" ht="30" x14ac:dyDescent="0.25">
      <c r="B1481" s="86"/>
      <c r="C1481" s="89"/>
      <c r="D1481" s="10">
        <v>2015</v>
      </c>
      <c r="E1481" s="7" t="s">
        <v>632</v>
      </c>
      <c r="F1481" s="8">
        <v>25492.36</v>
      </c>
      <c r="G1481" s="9"/>
      <c r="H1481" s="4"/>
    </row>
    <row r="1482" spans="1:8" ht="23.25" customHeight="1" x14ac:dyDescent="0.25">
      <c r="B1482" s="86"/>
      <c r="C1482" s="89"/>
      <c r="D1482" s="10">
        <v>2013</v>
      </c>
      <c r="E1482" s="7" t="s">
        <v>579</v>
      </c>
      <c r="F1482" s="8">
        <v>1887862.87</v>
      </c>
      <c r="G1482" s="9">
        <v>2.75</v>
      </c>
      <c r="H1482" s="4" t="s">
        <v>737</v>
      </c>
    </row>
    <row r="1483" spans="1:8" ht="22.5" customHeight="1" x14ac:dyDescent="0.25">
      <c r="B1483" s="86"/>
      <c r="C1483" s="89"/>
      <c r="D1483" s="10">
        <v>2010</v>
      </c>
      <c r="E1483" s="7" t="s">
        <v>820</v>
      </c>
      <c r="F1483" s="8">
        <v>58528</v>
      </c>
      <c r="G1483" s="9"/>
      <c r="H1483" s="4" t="s">
        <v>884</v>
      </c>
    </row>
    <row r="1484" spans="1:8" ht="27.75" customHeight="1" x14ac:dyDescent="0.25">
      <c r="B1484" s="87"/>
      <c r="C1484" s="90"/>
      <c r="D1484" s="10">
        <v>2021</v>
      </c>
      <c r="E1484" s="7" t="s">
        <v>632</v>
      </c>
      <c r="F1484" s="8">
        <v>120000</v>
      </c>
      <c r="G1484" s="9"/>
      <c r="H1484" s="4"/>
    </row>
    <row r="1485" spans="1:8" ht="30" x14ac:dyDescent="0.25">
      <c r="A1485" s="6">
        <v>557</v>
      </c>
      <c r="B1485" s="85" t="s">
        <v>261</v>
      </c>
      <c r="C1485" s="88" t="s">
        <v>484</v>
      </c>
      <c r="D1485" s="10">
        <v>2013</v>
      </c>
      <c r="E1485" s="7" t="s">
        <v>632</v>
      </c>
      <c r="F1485" s="8">
        <v>12095</v>
      </c>
      <c r="G1485" s="9"/>
      <c r="H1485" s="4"/>
    </row>
    <row r="1486" spans="1:8" ht="30" customHeight="1" x14ac:dyDescent="0.25">
      <c r="B1486" s="87"/>
      <c r="C1486" s="90"/>
      <c r="D1486" s="10">
        <v>2005</v>
      </c>
      <c r="E1486" s="7" t="s">
        <v>820</v>
      </c>
      <c r="F1486" s="8">
        <v>41515</v>
      </c>
      <c r="G1486" s="9"/>
      <c r="H1486" s="4"/>
    </row>
    <row r="1487" spans="1:8" ht="30" x14ac:dyDescent="0.25">
      <c r="A1487" s="6">
        <v>558</v>
      </c>
      <c r="B1487" s="85" t="s">
        <v>261</v>
      </c>
      <c r="C1487" s="88" t="s">
        <v>485</v>
      </c>
      <c r="D1487" s="10">
        <v>2015</v>
      </c>
      <c r="E1487" s="7" t="s">
        <v>579</v>
      </c>
      <c r="F1487" s="8">
        <v>2211385.09</v>
      </c>
      <c r="G1487" s="9">
        <v>13.35</v>
      </c>
      <c r="H1487" s="4" t="s">
        <v>701</v>
      </c>
    </row>
    <row r="1488" spans="1:8" ht="31.5" customHeight="1" x14ac:dyDescent="0.25">
      <c r="B1488" s="86"/>
      <c r="C1488" s="89"/>
      <c r="D1488" s="10">
        <v>2009</v>
      </c>
      <c r="E1488" s="7" t="s">
        <v>632</v>
      </c>
      <c r="F1488" s="8">
        <v>13000</v>
      </c>
      <c r="G1488" s="9"/>
      <c r="H1488" s="4"/>
    </row>
    <row r="1489" spans="1:8" ht="31.5" customHeight="1" x14ac:dyDescent="0.25">
      <c r="B1489" s="86"/>
      <c r="C1489" s="89"/>
      <c r="D1489" s="10">
        <v>2008</v>
      </c>
      <c r="E1489" s="7" t="s">
        <v>632</v>
      </c>
      <c r="F1489" s="8">
        <v>100000</v>
      </c>
      <c r="G1489" s="9"/>
      <c r="H1489" s="4"/>
    </row>
    <row r="1490" spans="1:8" ht="24" customHeight="1" x14ac:dyDescent="0.25">
      <c r="B1490" s="87"/>
      <c r="C1490" s="90"/>
      <c r="D1490" s="10">
        <v>2005</v>
      </c>
      <c r="E1490" s="7" t="s">
        <v>820</v>
      </c>
      <c r="F1490" s="8">
        <v>57000</v>
      </c>
      <c r="G1490" s="9"/>
      <c r="H1490" s="4"/>
    </row>
    <row r="1491" spans="1:8" ht="26.25" customHeight="1" x14ac:dyDescent="0.25">
      <c r="A1491" s="6">
        <v>559</v>
      </c>
      <c r="B1491" s="85" t="s">
        <v>261</v>
      </c>
      <c r="C1491" s="88" t="s">
        <v>559</v>
      </c>
      <c r="D1491" s="10">
        <v>2010</v>
      </c>
      <c r="E1491" s="7" t="s">
        <v>632</v>
      </c>
      <c r="F1491" s="8">
        <v>24496.799999999999</v>
      </c>
      <c r="G1491" s="9"/>
      <c r="H1491" s="4"/>
    </row>
    <row r="1492" spans="1:8" ht="21.75" customHeight="1" x14ac:dyDescent="0.25">
      <c r="B1492" s="86"/>
      <c r="C1492" s="89"/>
      <c r="D1492" s="10">
        <v>2009</v>
      </c>
      <c r="E1492" s="7" t="s">
        <v>820</v>
      </c>
      <c r="F1492" s="8">
        <v>66250</v>
      </c>
      <c r="G1492" s="9"/>
      <c r="H1492" s="4" t="s">
        <v>922</v>
      </c>
    </row>
    <row r="1493" spans="1:8" ht="26.25" customHeight="1" x14ac:dyDescent="0.25">
      <c r="B1493" s="86"/>
      <c r="C1493" s="89"/>
      <c r="D1493" s="10">
        <v>2008</v>
      </c>
      <c r="E1493" s="7" t="s">
        <v>592</v>
      </c>
      <c r="F1493" s="8">
        <v>40000</v>
      </c>
      <c r="G1493" s="9"/>
      <c r="H1493" s="4"/>
    </row>
    <row r="1494" spans="1:8" ht="26.25" customHeight="1" x14ac:dyDescent="0.25">
      <c r="B1494" s="87"/>
      <c r="C1494" s="90"/>
      <c r="D1494" s="10">
        <v>2021</v>
      </c>
      <c r="E1494" s="7" t="s">
        <v>632</v>
      </c>
      <c r="F1494" s="8">
        <v>120000</v>
      </c>
      <c r="G1494" s="9"/>
      <c r="H1494" s="4"/>
    </row>
    <row r="1495" spans="1:8" ht="45" x14ac:dyDescent="0.25">
      <c r="A1495" s="6">
        <v>560</v>
      </c>
      <c r="B1495" s="85" t="s">
        <v>261</v>
      </c>
      <c r="C1495" s="88" t="s">
        <v>486</v>
      </c>
      <c r="D1495" s="12">
        <v>2018</v>
      </c>
      <c r="E1495" s="11" t="s">
        <v>579</v>
      </c>
      <c r="F1495" s="13">
        <v>8500000</v>
      </c>
      <c r="G1495" s="14">
        <v>4.55</v>
      </c>
      <c r="H1495" s="4" t="s">
        <v>648</v>
      </c>
    </row>
    <row r="1496" spans="1:8" ht="30" x14ac:dyDescent="0.25">
      <c r="B1496" s="87"/>
      <c r="C1496" s="90"/>
      <c r="D1496" s="12">
        <v>2014</v>
      </c>
      <c r="E1496" s="7" t="s">
        <v>632</v>
      </c>
      <c r="F1496" s="13">
        <v>77000</v>
      </c>
      <c r="G1496" s="14"/>
      <c r="H1496" s="4"/>
    </row>
    <row r="1497" spans="1:8" ht="25.5" customHeight="1" x14ac:dyDescent="0.25">
      <c r="A1497" s="6">
        <v>561</v>
      </c>
      <c r="B1497" s="1" t="s">
        <v>261</v>
      </c>
      <c r="C1497" s="2" t="s">
        <v>487</v>
      </c>
      <c r="D1497" s="10">
        <v>2005</v>
      </c>
      <c r="E1497" s="7" t="s">
        <v>820</v>
      </c>
      <c r="F1497" s="8">
        <v>43000</v>
      </c>
      <c r="G1497" s="9"/>
      <c r="H1497" s="4"/>
    </row>
    <row r="1498" spans="1:8" ht="30" x14ac:dyDescent="0.25">
      <c r="A1498" s="6">
        <v>562</v>
      </c>
      <c r="B1498" s="1" t="s">
        <v>261</v>
      </c>
      <c r="C1498" s="2" t="s">
        <v>488</v>
      </c>
      <c r="D1498" s="10">
        <v>2011</v>
      </c>
      <c r="E1498" s="7" t="s">
        <v>632</v>
      </c>
      <c r="F1498" s="8">
        <v>57395.63</v>
      </c>
      <c r="G1498" s="9"/>
      <c r="H1498" s="4"/>
    </row>
    <row r="1499" spans="1:8" ht="45" x14ac:dyDescent="0.25">
      <c r="A1499" s="6">
        <v>563</v>
      </c>
      <c r="B1499" s="85" t="s">
        <v>261</v>
      </c>
      <c r="C1499" s="88" t="s">
        <v>489</v>
      </c>
      <c r="D1499" s="10">
        <v>2017</v>
      </c>
      <c r="E1499" s="7" t="s">
        <v>579</v>
      </c>
      <c r="F1499" s="8">
        <v>6071420.3399999999</v>
      </c>
      <c r="G1499" s="9">
        <v>2.65</v>
      </c>
      <c r="H1499" s="4" t="s">
        <v>661</v>
      </c>
    </row>
    <row r="1500" spans="1:8" ht="30" x14ac:dyDescent="0.25">
      <c r="B1500" s="87"/>
      <c r="C1500" s="90"/>
      <c r="D1500" s="10">
        <v>2015</v>
      </c>
      <c r="E1500" s="7" t="s">
        <v>632</v>
      </c>
      <c r="F1500" s="8">
        <v>80000</v>
      </c>
      <c r="G1500" s="9"/>
      <c r="H1500" s="4"/>
    </row>
    <row r="1501" spans="1:8" ht="30" x14ac:dyDescent="0.25">
      <c r="A1501" s="6">
        <v>564</v>
      </c>
      <c r="B1501" s="85" t="s">
        <v>261</v>
      </c>
      <c r="C1501" s="88" t="s">
        <v>490</v>
      </c>
      <c r="D1501" s="10">
        <v>2019</v>
      </c>
      <c r="E1501" s="7" t="s">
        <v>592</v>
      </c>
      <c r="F1501" s="8">
        <v>310000</v>
      </c>
      <c r="G1501" s="9"/>
      <c r="H1501" s="4" t="s">
        <v>613</v>
      </c>
    </row>
    <row r="1502" spans="1:8" ht="30.75" customHeight="1" x14ac:dyDescent="0.25">
      <c r="A1502" s="6">
        <v>565</v>
      </c>
      <c r="B1502" s="87"/>
      <c r="C1502" s="90"/>
      <c r="D1502" s="10">
        <v>2019</v>
      </c>
      <c r="E1502" s="7" t="s">
        <v>579</v>
      </c>
      <c r="F1502" s="8">
        <v>5902657.0800000001</v>
      </c>
      <c r="G1502" s="9"/>
      <c r="H1502" s="4" t="s">
        <v>618</v>
      </c>
    </row>
    <row r="1503" spans="1:8" ht="24" customHeight="1" x14ac:dyDescent="0.25">
      <c r="A1503" s="6">
        <v>566</v>
      </c>
      <c r="B1503" s="1" t="s">
        <v>261</v>
      </c>
      <c r="C1503" s="2" t="s">
        <v>491</v>
      </c>
      <c r="D1503" s="10">
        <v>2010</v>
      </c>
      <c r="E1503" s="7" t="s">
        <v>881</v>
      </c>
      <c r="F1503" s="8">
        <v>34702.03</v>
      </c>
      <c r="G1503" s="9"/>
      <c r="H1503" s="4"/>
    </row>
    <row r="1504" spans="1:8" ht="30" x14ac:dyDescent="0.25">
      <c r="A1504" s="6">
        <v>567</v>
      </c>
      <c r="B1504" s="1" t="s">
        <v>261</v>
      </c>
      <c r="C1504" s="2" t="s">
        <v>492</v>
      </c>
      <c r="D1504" s="10">
        <v>2013</v>
      </c>
      <c r="E1504" s="7" t="s">
        <v>632</v>
      </c>
      <c r="F1504" s="8">
        <v>10620</v>
      </c>
      <c r="G1504" s="9"/>
      <c r="H1504" s="4"/>
    </row>
    <row r="1505" spans="1:8" ht="45" x14ac:dyDescent="0.25">
      <c r="A1505" s="6">
        <v>568</v>
      </c>
      <c r="B1505" s="85" t="s">
        <v>261</v>
      </c>
      <c r="C1505" s="88" t="s">
        <v>493</v>
      </c>
      <c r="D1505" s="10">
        <v>2018</v>
      </c>
      <c r="E1505" s="7" t="s">
        <v>579</v>
      </c>
      <c r="F1505" s="8">
        <v>8500000</v>
      </c>
      <c r="G1505" s="9">
        <v>14.5</v>
      </c>
      <c r="H1505" s="4" t="s">
        <v>648</v>
      </c>
    </row>
    <row r="1506" spans="1:8" ht="34.5" customHeight="1" x14ac:dyDescent="0.25">
      <c r="A1506" s="6">
        <v>569</v>
      </c>
      <c r="B1506" s="86"/>
      <c r="C1506" s="89"/>
      <c r="D1506" s="10">
        <v>2017</v>
      </c>
      <c r="E1506" s="7" t="s">
        <v>593</v>
      </c>
      <c r="F1506" s="8">
        <v>672600</v>
      </c>
      <c r="G1506" s="9"/>
      <c r="H1506" s="4" t="s">
        <v>654</v>
      </c>
    </row>
    <row r="1507" spans="1:8" ht="34.5" customHeight="1" x14ac:dyDescent="0.25">
      <c r="A1507" s="6">
        <v>570</v>
      </c>
      <c r="B1507" s="86"/>
      <c r="C1507" s="89"/>
      <c r="D1507" s="10">
        <v>2016</v>
      </c>
      <c r="E1507" s="7" t="s">
        <v>592</v>
      </c>
      <c r="F1507" s="8">
        <v>53100</v>
      </c>
      <c r="G1507" s="9"/>
      <c r="H1507" s="4"/>
    </row>
    <row r="1508" spans="1:8" ht="34.5" customHeight="1" x14ac:dyDescent="0.25">
      <c r="B1508" s="87"/>
      <c r="C1508" s="90"/>
      <c r="D1508" s="10">
        <v>2010</v>
      </c>
      <c r="E1508" s="7" t="s">
        <v>881</v>
      </c>
      <c r="F1508" s="8">
        <v>63602</v>
      </c>
      <c r="G1508" s="9"/>
      <c r="H1508" s="4" t="s">
        <v>882</v>
      </c>
    </row>
    <row r="1509" spans="1:8" ht="45" x14ac:dyDescent="0.25">
      <c r="A1509" s="6">
        <v>571</v>
      </c>
      <c r="B1509" s="85" t="s">
        <v>261</v>
      </c>
      <c r="C1509" s="88" t="s">
        <v>494</v>
      </c>
      <c r="D1509" s="10">
        <v>2017</v>
      </c>
      <c r="E1509" s="7" t="s">
        <v>579</v>
      </c>
      <c r="F1509" s="8">
        <v>6071420.3399999999</v>
      </c>
      <c r="G1509" s="9">
        <v>3.35</v>
      </c>
      <c r="H1509" s="4" t="s">
        <v>661</v>
      </c>
    </row>
    <row r="1510" spans="1:8" ht="28.5" customHeight="1" x14ac:dyDescent="0.25">
      <c r="B1510" s="87"/>
      <c r="C1510" s="90"/>
      <c r="D1510" s="10"/>
      <c r="E1510" s="7"/>
      <c r="F1510" s="8"/>
      <c r="G1510" s="9"/>
      <c r="H1510" s="4" t="s">
        <v>1012</v>
      </c>
    </row>
    <row r="1511" spans="1:8" ht="26.25" customHeight="1" x14ac:dyDescent="0.25">
      <c r="A1511" s="6">
        <v>572</v>
      </c>
      <c r="B1511" s="85" t="s">
        <v>261</v>
      </c>
      <c r="C1511" s="88" t="s">
        <v>495</v>
      </c>
      <c r="D1511" s="10">
        <v>2020</v>
      </c>
      <c r="E1511" s="7" t="s">
        <v>579</v>
      </c>
      <c r="F1511" s="8">
        <v>1300000</v>
      </c>
      <c r="G1511" s="9">
        <v>2.75</v>
      </c>
      <c r="H1511" s="4"/>
    </row>
    <row r="1512" spans="1:8" ht="30" x14ac:dyDescent="0.25">
      <c r="B1512" s="86"/>
      <c r="C1512" s="89"/>
      <c r="D1512" s="10">
        <v>2015</v>
      </c>
      <c r="E1512" s="7" t="s">
        <v>632</v>
      </c>
      <c r="F1512" s="8">
        <v>56050</v>
      </c>
      <c r="G1512" s="9"/>
      <c r="H1512" s="4"/>
    </row>
    <row r="1513" spans="1:8" ht="24" customHeight="1" x14ac:dyDescent="0.25">
      <c r="B1513" s="87"/>
      <c r="C1513" s="90"/>
      <c r="D1513" s="10">
        <v>2007</v>
      </c>
      <c r="E1513" s="7" t="s">
        <v>820</v>
      </c>
      <c r="F1513" s="8">
        <v>59000</v>
      </c>
      <c r="G1513" s="9"/>
      <c r="H1513" s="4" t="s">
        <v>985</v>
      </c>
    </row>
    <row r="1514" spans="1:8" ht="25.5" customHeight="1" x14ac:dyDescent="0.25">
      <c r="A1514" s="6">
        <v>573</v>
      </c>
      <c r="B1514" s="1" t="s">
        <v>261</v>
      </c>
      <c r="C1514" s="2" t="s">
        <v>496</v>
      </c>
      <c r="D1514" s="10">
        <v>2007</v>
      </c>
      <c r="E1514" s="7" t="s">
        <v>820</v>
      </c>
      <c r="F1514" s="8">
        <v>71000</v>
      </c>
      <c r="G1514" s="9"/>
      <c r="H1514" s="4"/>
    </row>
    <row r="1515" spans="1:8" ht="21" customHeight="1" x14ac:dyDescent="0.25">
      <c r="A1515" s="6">
        <v>574</v>
      </c>
      <c r="B1515" s="24" t="s">
        <v>261</v>
      </c>
      <c r="C1515" s="88" t="s">
        <v>497</v>
      </c>
      <c r="D1515" s="10">
        <v>2007</v>
      </c>
      <c r="E1515" s="7" t="s">
        <v>820</v>
      </c>
      <c r="F1515" s="8">
        <v>140000</v>
      </c>
      <c r="G1515" s="9"/>
      <c r="H1515" s="4"/>
    </row>
    <row r="1516" spans="1:8" ht="21" customHeight="1" x14ac:dyDescent="0.25">
      <c r="B1516" s="25"/>
      <c r="C1516" s="90"/>
      <c r="D1516" s="10">
        <v>2007</v>
      </c>
      <c r="E1516" s="7" t="s">
        <v>820</v>
      </c>
      <c r="F1516" s="8">
        <v>50000</v>
      </c>
      <c r="G1516" s="9"/>
      <c r="H1516" s="4" t="s">
        <v>986</v>
      </c>
    </row>
    <row r="1517" spans="1:8" ht="30" x14ac:dyDescent="0.25">
      <c r="A1517" s="6">
        <v>575</v>
      </c>
      <c r="B1517" s="85" t="s">
        <v>261</v>
      </c>
      <c r="C1517" s="88" t="s">
        <v>498</v>
      </c>
      <c r="D1517" s="10">
        <v>2020</v>
      </c>
      <c r="E1517" s="7" t="s">
        <v>592</v>
      </c>
      <c r="F1517" s="8">
        <v>184497</v>
      </c>
      <c r="G1517" s="9"/>
      <c r="H1517" s="4"/>
    </row>
    <row r="1518" spans="1:8" ht="26.25" customHeight="1" x14ac:dyDescent="0.25">
      <c r="B1518" s="87"/>
      <c r="C1518" s="90"/>
      <c r="D1518" s="10">
        <v>2007</v>
      </c>
      <c r="E1518" s="7" t="s">
        <v>820</v>
      </c>
      <c r="F1518" s="8">
        <v>68000</v>
      </c>
      <c r="G1518" s="9"/>
      <c r="H1518" s="4"/>
    </row>
    <row r="1519" spans="1:8" ht="30" x14ac:dyDescent="0.25">
      <c r="A1519" s="6">
        <v>576</v>
      </c>
      <c r="B1519" s="85" t="s">
        <v>261</v>
      </c>
      <c r="C1519" s="88" t="s">
        <v>499</v>
      </c>
      <c r="D1519" s="10">
        <v>2015</v>
      </c>
      <c r="E1519" s="7" t="s">
        <v>632</v>
      </c>
      <c r="F1519" s="8">
        <v>70527.19</v>
      </c>
      <c r="G1519" s="9"/>
      <c r="H1519" s="4"/>
    </row>
    <row r="1520" spans="1:8" ht="27" customHeight="1" x14ac:dyDescent="0.25">
      <c r="B1520" s="87"/>
      <c r="C1520" s="90"/>
      <c r="D1520" s="10">
        <v>2007</v>
      </c>
      <c r="E1520" s="7" t="s">
        <v>820</v>
      </c>
      <c r="F1520" s="8">
        <v>47000</v>
      </c>
      <c r="G1520" s="9"/>
      <c r="H1520" s="4"/>
    </row>
    <row r="1521" spans="1:8" ht="30" x14ac:dyDescent="0.25">
      <c r="A1521" s="6">
        <v>577</v>
      </c>
      <c r="B1521" s="85" t="s">
        <v>261</v>
      </c>
      <c r="C1521" s="88" t="s">
        <v>500</v>
      </c>
      <c r="D1521" s="10">
        <v>2016</v>
      </c>
      <c r="E1521" s="7" t="s">
        <v>592</v>
      </c>
      <c r="F1521" s="8">
        <v>81420</v>
      </c>
      <c r="G1521" s="9"/>
      <c r="H1521" s="4"/>
    </row>
    <row r="1522" spans="1:8" ht="30" x14ac:dyDescent="0.25">
      <c r="B1522" s="86"/>
      <c r="C1522" s="89"/>
      <c r="D1522" s="10">
        <v>2013</v>
      </c>
      <c r="E1522" s="7" t="s">
        <v>632</v>
      </c>
      <c r="F1522" s="8">
        <v>47200</v>
      </c>
      <c r="G1522" s="9"/>
      <c r="H1522" s="4"/>
    </row>
    <row r="1523" spans="1:8" ht="31.5" customHeight="1" x14ac:dyDescent="0.25">
      <c r="B1523" s="87"/>
      <c r="C1523" s="90"/>
      <c r="D1523" s="10">
        <v>2006</v>
      </c>
      <c r="E1523" s="7" t="s">
        <v>820</v>
      </c>
      <c r="F1523" s="8">
        <v>65304</v>
      </c>
      <c r="G1523" s="9"/>
      <c r="H1523" s="4"/>
    </row>
    <row r="1524" spans="1:8" ht="30" x14ac:dyDescent="0.25">
      <c r="A1524" s="6">
        <v>578</v>
      </c>
      <c r="B1524" s="85" t="s">
        <v>261</v>
      </c>
      <c r="C1524" s="88" t="s">
        <v>501</v>
      </c>
      <c r="D1524" s="10">
        <v>2014</v>
      </c>
      <c r="E1524" s="7" t="s">
        <v>632</v>
      </c>
      <c r="F1524" s="8">
        <v>75000</v>
      </c>
      <c r="G1524" s="9"/>
      <c r="H1524" s="4"/>
    </row>
    <row r="1525" spans="1:8" ht="30" x14ac:dyDescent="0.25">
      <c r="B1525" s="86"/>
      <c r="C1525" s="89"/>
      <c r="D1525" s="10">
        <v>2010</v>
      </c>
      <c r="E1525" s="7" t="s">
        <v>632</v>
      </c>
      <c r="F1525" s="8">
        <v>8308</v>
      </c>
      <c r="G1525" s="9"/>
      <c r="H1525" s="4" t="s">
        <v>885</v>
      </c>
    </row>
    <row r="1526" spans="1:8" ht="23.25" customHeight="1" x14ac:dyDescent="0.25">
      <c r="B1526" s="87"/>
      <c r="C1526" s="90"/>
      <c r="D1526" s="10">
        <v>2007</v>
      </c>
      <c r="E1526" s="7" t="s">
        <v>820</v>
      </c>
      <c r="F1526" s="8">
        <v>150000</v>
      </c>
      <c r="G1526" s="9"/>
      <c r="H1526" s="4"/>
    </row>
    <row r="1527" spans="1:8" ht="30" x14ac:dyDescent="0.25">
      <c r="A1527" s="6">
        <v>579</v>
      </c>
      <c r="B1527" s="85" t="s">
        <v>261</v>
      </c>
      <c r="C1527" s="88" t="s">
        <v>502</v>
      </c>
      <c r="D1527" s="10">
        <v>2018</v>
      </c>
      <c r="E1527" s="7" t="s">
        <v>592</v>
      </c>
      <c r="F1527" s="8">
        <v>591071.68000000005</v>
      </c>
      <c r="G1527" s="9"/>
      <c r="H1527" s="4"/>
    </row>
    <row r="1528" spans="1:8" ht="30" x14ac:dyDescent="0.25">
      <c r="B1528" s="86"/>
      <c r="C1528" s="89"/>
      <c r="D1528" s="10">
        <v>2012</v>
      </c>
      <c r="E1528" s="7" t="s">
        <v>579</v>
      </c>
      <c r="F1528" s="8">
        <v>1662880</v>
      </c>
      <c r="G1528" s="9"/>
      <c r="H1528" s="4" t="s">
        <v>749</v>
      </c>
    </row>
    <row r="1529" spans="1:8" ht="30" x14ac:dyDescent="0.25">
      <c r="B1529" s="86"/>
      <c r="C1529" s="89"/>
      <c r="D1529" s="10">
        <v>2011</v>
      </c>
      <c r="E1529" s="7" t="s">
        <v>632</v>
      </c>
      <c r="F1529" s="8">
        <v>23600</v>
      </c>
      <c r="G1529" s="9"/>
      <c r="H1529" s="4"/>
    </row>
    <row r="1530" spans="1:8" ht="30" x14ac:dyDescent="0.25">
      <c r="B1530" s="87"/>
      <c r="C1530" s="90"/>
      <c r="D1530" s="10">
        <v>2010</v>
      </c>
      <c r="E1530" s="7" t="s">
        <v>632</v>
      </c>
      <c r="F1530" s="8">
        <v>52910.33</v>
      </c>
      <c r="G1530" s="9"/>
      <c r="H1530" s="4"/>
    </row>
    <row r="1531" spans="1:8" ht="21" customHeight="1" x14ac:dyDescent="0.25">
      <c r="A1531" s="6">
        <v>580</v>
      </c>
      <c r="B1531" s="1" t="s">
        <v>261</v>
      </c>
      <c r="C1531" s="2" t="s">
        <v>503</v>
      </c>
      <c r="D1531" s="10">
        <v>2007</v>
      </c>
      <c r="E1531" s="7" t="s">
        <v>820</v>
      </c>
      <c r="F1531" s="8">
        <v>150000</v>
      </c>
      <c r="G1531" s="9"/>
      <c r="H1531" s="4"/>
    </row>
    <row r="1532" spans="1:8" ht="21.75" customHeight="1" x14ac:dyDescent="0.25">
      <c r="A1532" s="6">
        <v>581</v>
      </c>
      <c r="B1532" s="85" t="s">
        <v>261</v>
      </c>
      <c r="C1532" s="88" t="s">
        <v>504</v>
      </c>
      <c r="D1532" s="10">
        <v>2007</v>
      </c>
      <c r="E1532" s="7" t="s">
        <v>820</v>
      </c>
      <c r="F1532" s="8">
        <v>150000</v>
      </c>
      <c r="G1532" s="9"/>
      <c r="H1532" s="4"/>
    </row>
    <row r="1533" spans="1:8" ht="32.25" customHeight="1" x14ac:dyDescent="0.25">
      <c r="B1533" s="87"/>
      <c r="C1533" s="90"/>
      <c r="D1533" s="10">
        <v>2021</v>
      </c>
      <c r="E1533" s="7" t="s">
        <v>632</v>
      </c>
      <c r="F1533" s="8">
        <v>120000</v>
      </c>
      <c r="G1533" s="9"/>
      <c r="H1533" s="4"/>
    </row>
    <row r="1534" spans="1:8" ht="26.25" customHeight="1" x14ac:dyDescent="0.25">
      <c r="A1534" s="6">
        <v>582</v>
      </c>
      <c r="B1534" s="1" t="s">
        <v>261</v>
      </c>
      <c r="C1534" s="2" t="s">
        <v>505</v>
      </c>
      <c r="D1534" s="10">
        <v>2007</v>
      </c>
      <c r="E1534" s="7" t="s">
        <v>820</v>
      </c>
      <c r="F1534" s="8">
        <v>150000</v>
      </c>
      <c r="G1534" s="9"/>
      <c r="H1534" s="4"/>
    </row>
    <row r="1535" spans="1:8" ht="30" x14ac:dyDescent="0.25">
      <c r="A1535" s="6">
        <v>583</v>
      </c>
      <c r="B1535" s="85" t="s">
        <v>261</v>
      </c>
      <c r="C1535" s="88" t="s">
        <v>506</v>
      </c>
      <c r="D1535" s="10">
        <v>2017</v>
      </c>
      <c r="E1535" s="7" t="s">
        <v>592</v>
      </c>
      <c r="F1535" s="8">
        <v>40807.9</v>
      </c>
      <c r="G1535" s="9"/>
      <c r="H1535" s="4"/>
    </row>
    <row r="1536" spans="1:8" ht="27.75" customHeight="1" x14ac:dyDescent="0.25">
      <c r="B1536" s="87"/>
      <c r="C1536" s="90"/>
      <c r="D1536" s="10">
        <v>2007</v>
      </c>
      <c r="E1536" s="7" t="s">
        <v>820</v>
      </c>
      <c r="F1536" s="8">
        <v>40000</v>
      </c>
      <c r="G1536" s="9"/>
      <c r="H1536" s="4"/>
    </row>
    <row r="1537" spans="1:8" ht="30" x14ac:dyDescent="0.25">
      <c r="A1537" s="6">
        <v>584</v>
      </c>
      <c r="B1537" s="85" t="s">
        <v>261</v>
      </c>
      <c r="C1537" s="88" t="s">
        <v>507</v>
      </c>
      <c r="D1537" s="10">
        <v>2020</v>
      </c>
      <c r="E1537" s="7" t="s">
        <v>592</v>
      </c>
      <c r="F1537" s="8">
        <v>184497</v>
      </c>
      <c r="G1537" s="9"/>
      <c r="H1537" s="4"/>
    </row>
    <row r="1538" spans="1:8" ht="53.25" customHeight="1" x14ac:dyDescent="0.25">
      <c r="A1538" s="6">
        <v>585</v>
      </c>
      <c r="B1538" s="86"/>
      <c r="C1538" s="89"/>
      <c r="D1538" s="10">
        <v>2020</v>
      </c>
      <c r="E1538" s="7" t="s">
        <v>579</v>
      </c>
      <c r="F1538" s="8">
        <v>3850000</v>
      </c>
      <c r="G1538" s="9">
        <v>9</v>
      </c>
      <c r="H1538" s="4" t="s">
        <v>619</v>
      </c>
    </row>
    <row r="1539" spans="1:8" ht="53.25" customHeight="1" x14ac:dyDescent="0.25">
      <c r="A1539" s="6">
        <v>586</v>
      </c>
      <c r="B1539" s="86"/>
      <c r="C1539" s="89"/>
      <c r="D1539" s="10">
        <v>2019</v>
      </c>
      <c r="E1539" s="7" t="s">
        <v>579</v>
      </c>
      <c r="F1539" s="8">
        <v>5902657.0800000001</v>
      </c>
      <c r="G1539" s="9"/>
      <c r="H1539" s="4" t="s">
        <v>618</v>
      </c>
    </row>
    <row r="1540" spans="1:8" ht="53.25" customHeight="1" x14ac:dyDescent="0.25">
      <c r="B1540" s="86"/>
      <c r="C1540" s="89"/>
      <c r="D1540" s="10">
        <v>2009</v>
      </c>
      <c r="E1540" s="7" t="s">
        <v>632</v>
      </c>
      <c r="F1540" s="8">
        <v>66250</v>
      </c>
      <c r="G1540" s="9"/>
      <c r="H1540" s="4"/>
    </row>
    <row r="1541" spans="1:8" ht="53.25" customHeight="1" x14ac:dyDescent="0.25">
      <c r="B1541" s="87"/>
      <c r="C1541" s="90"/>
      <c r="D1541" s="10">
        <v>2008</v>
      </c>
      <c r="E1541" s="7" t="s">
        <v>592</v>
      </c>
      <c r="F1541" s="8">
        <v>160000</v>
      </c>
      <c r="G1541" s="9"/>
      <c r="H1541" s="4"/>
    </row>
    <row r="1542" spans="1:8" ht="24.75" customHeight="1" x14ac:dyDescent="0.25">
      <c r="A1542" s="6">
        <v>587</v>
      </c>
      <c r="B1542" s="1" t="s">
        <v>261</v>
      </c>
      <c r="C1542" s="2" t="s">
        <v>508</v>
      </c>
      <c r="D1542" s="10">
        <v>2007</v>
      </c>
      <c r="E1542" s="7" t="s">
        <v>820</v>
      </c>
      <c r="F1542" s="8">
        <v>95000</v>
      </c>
      <c r="G1542" s="9"/>
      <c r="H1542" s="4"/>
    </row>
    <row r="1543" spans="1:8" ht="30" x14ac:dyDescent="0.25">
      <c r="A1543" s="6">
        <v>588</v>
      </c>
      <c r="B1543" s="85" t="s">
        <v>261</v>
      </c>
      <c r="C1543" s="88" t="s">
        <v>509</v>
      </c>
      <c r="D1543" s="10">
        <v>2020</v>
      </c>
      <c r="E1543" s="7" t="s">
        <v>592</v>
      </c>
      <c r="F1543" s="8">
        <v>184497</v>
      </c>
      <c r="G1543" s="9"/>
      <c r="H1543" s="4"/>
    </row>
    <row r="1544" spans="1:8" ht="27" customHeight="1" x14ac:dyDescent="0.25">
      <c r="A1544" s="6">
        <v>589</v>
      </c>
      <c r="B1544" s="86"/>
      <c r="C1544" s="89"/>
      <c r="D1544" s="10">
        <v>2018</v>
      </c>
      <c r="E1544" s="7" t="s">
        <v>632</v>
      </c>
      <c r="F1544" s="8">
        <v>183376.6</v>
      </c>
      <c r="G1544" s="9"/>
      <c r="H1544" s="4"/>
    </row>
    <row r="1545" spans="1:8" ht="33" customHeight="1" x14ac:dyDescent="0.25">
      <c r="A1545" s="6">
        <v>590</v>
      </c>
      <c r="B1545" s="86"/>
      <c r="C1545" s="89"/>
      <c r="D1545" s="10">
        <v>2017</v>
      </c>
      <c r="E1545" s="7" t="s">
        <v>592</v>
      </c>
      <c r="F1545" s="8">
        <v>57616.3</v>
      </c>
      <c r="G1545" s="9"/>
      <c r="H1545" s="4"/>
    </row>
    <row r="1546" spans="1:8" ht="23.25" customHeight="1" x14ac:dyDescent="0.25">
      <c r="B1546" s="87"/>
      <c r="C1546" s="90"/>
      <c r="D1546" s="10">
        <v>2007</v>
      </c>
      <c r="E1546" s="7" t="s">
        <v>820</v>
      </c>
      <c r="F1546" s="8">
        <v>40000</v>
      </c>
      <c r="G1546" s="9"/>
      <c r="H1546" s="4"/>
    </row>
    <row r="1547" spans="1:8" ht="30" x14ac:dyDescent="0.25">
      <c r="A1547" s="6">
        <v>591</v>
      </c>
      <c r="B1547" s="85" t="s">
        <v>261</v>
      </c>
      <c r="C1547" s="88" t="s">
        <v>510</v>
      </c>
      <c r="D1547" s="10">
        <v>2015</v>
      </c>
      <c r="E1547" s="7" t="s">
        <v>632</v>
      </c>
      <c r="F1547" s="8">
        <v>39648</v>
      </c>
      <c r="G1547" s="9"/>
      <c r="H1547" s="4"/>
    </row>
    <row r="1548" spans="1:8" ht="27.75" customHeight="1" x14ac:dyDescent="0.25">
      <c r="B1548" s="86"/>
      <c r="C1548" s="89"/>
      <c r="D1548" s="10">
        <v>2013</v>
      </c>
      <c r="E1548" s="7" t="s">
        <v>632</v>
      </c>
      <c r="F1548" s="8">
        <v>18054</v>
      </c>
      <c r="G1548" s="9"/>
      <c r="H1548" s="4"/>
    </row>
    <row r="1549" spans="1:8" ht="27.75" customHeight="1" x14ac:dyDescent="0.25">
      <c r="B1549" s="86"/>
      <c r="C1549" s="89"/>
      <c r="D1549" s="10">
        <v>2013</v>
      </c>
      <c r="E1549" s="7" t="s">
        <v>579</v>
      </c>
      <c r="F1549" s="8">
        <v>723647.33</v>
      </c>
      <c r="G1549" s="9">
        <v>3</v>
      </c>
      <c r="H1549" s="4"/>
    </row>
    <row r="1550" spans="1:8" ht="27.75" customHeight="1" x14ac:dyDescent="0.25">
      <c r="B1550" s="86"/>
      <c r="C1550" s="89"/>
      <c r="D1550" s="10">
        <v>2010</v>
      </c>
      <c r="E1550" s="7" t="s">
        <v>632</v>
      </c>
      <c r="F1550" s="8">
        <v>35336.33</v>
      </c>
      <c r="G1550" s="9"/>
      <c r="H1550" s="4"/>
    </row>
    <row r="1551" spans="1:8" ht="27.75" customHeight="1" x14ac:dyDescent="0.25">
      <c r="B1551" s="87"/>
      <c r="C1551" s="90"/>
      <c r="D1551" s="10">
        <v>2007</v>
      </c>
      <c r="E1551" s="7" t="s">
        <v>820</v>
      </c>
      <c r="F1551" s="8">
        <v>150000</v>
      </c>
      <c r="G1551" s="9"/>
      <c r="H1551" s="4"/>
    </row>
    <row r="1552" spans="1:8" ht="30" x14ac:dyDescent="0.25">
      <c r="A1552" s="6">
        <v>592</v>
      </c>
      <c r="B1552" s="85" t="s">
        <v>261</v>
      </c>
      <c r="C1552" s="88" t="s">
        <v>511</v>
      </c>
      <c r="D1552" s="10">
        <v>2014</v>
      </c>
      <c r="E1552" s="7" t="s">
        <v>579</v>
      </c>
      <c r="F1552" s="8">
        <v>1041400</v>
      </c>
      <c r="G1552" s="9">
        <v>2.2000000000000002</v>
      </c>
      <c r="H1552" s="4" t="s">
        <v>710</v>
      </c>
    </row>
    <row r="1553" spans="1:8" ht="30" x14ac:dyDescent="0.25">
      <c r="B1553" s="86"/>
      <c r="C1553" s="89"/>
      <c r="D1553" s="10">
        <v>2014</v>
      </c>
      <c r="E1553" s="7" t="s">
        <v>632</v>
      </c>
      <c r="F1553" s="8">
        <v>92000</v>
      </c>
      <c r="G1553" s="9"/>
      <c r="H1553" s="4"/>
    </row>
    <row r="1554" spans="1:8" ht="24.75" customHeight="1" x14ac:dyDescent="0.25">
      <c r="B1554" s="87"/>
      <c r="C1554" s="90"/>
      <c r="D1554" s="10">
        <v>2007</v>
      </c>
      <c r="E1554" s="7" t="s">
        <v>820</v>
      </c>
      <c r="F1554" s="8">
        <v>30000</v>
      </c>
      <c r="G1554" s="9"/>
      <c r="H1554" s="4"/>
    </row>
    <row r="1555" spans="1:8" ht="30" x14ac:dyDescent="0.25">
      <c r="A1555" s="6">
        <v>593</v>
      </c>
      <c r="B1555" s="85" t="s">
        <v>261</v>
      </c>
      <c r="C1555" s="88" t="s">
        <v>512</v>
      </c>
      <c r="D1555" s="10">
        <v>2017</v>
      </c>
      <c r="E1555" s="7" t="s">
        <v>592</v>
      </c>
      <c r="F1555" s="8">
        <v>185130.1</v>
      </c>
      <c r="G1555" s="9"/>
      <c r="H1555" s="4"/>
    </row>
    <row r="1556" spans="1:8" ht="30" x14ac:dyDescent="0.25">
      <c r="B1556" s="86"/>
      <c r="C1556" s="89"/>
      <c r="D1556" s="10">
        <v>2013</v>
      </c>
      <c r="E1556" s="7" t="s">
        <v>632</v>
      </c>
      <c r="F1556" s="8">
        <v>23600</v>
      </c>
      <c r="G1556" s="9"/>
      <c r="H1556" s="4"/>
    </row>
    <row r="1557" spans="1:8" ht="27.75" customHeight="1" x14ac:dyDescent="0.25">
      <c r="B1557" s="87"/>
      <c r="C1557" s="90"/>
      <c r="D1557" s="10">
        <v>2006</v>
      </c>
      <c r="E1557" s="7" t="s">
        <v>820</v>
      </c>
      <c r="F1557" s="8">
        <v>100000</v>
      </c>
      <c r="G1557" s="9"/>
      <c r="H1557" s="4"/>
    </row>
    <row r="1558" spans="1:8" ht="32.25" customHeight="1" x14ac:dyDescent="0.25">
      <c r="A1558" s="6">
        <v>594</v>
      </c>
      <c r="B1558" s="1" t="s">
        <v>261</v>
      </c>
      <c r="C1558" s="2" t="s">
        <v>513</v>
      </c>
      <c r="D1558" s="10">
        <v>2009</v>
      </c>
      <c r="E1558" s="7" t="s">
        <v>632</v>
      </c>
      <c r="F1558" s="8">
        <v>82936</v>
      </c>
      <c r="G1558" s="9"/>
      <c r="H1558" s="4"/>
    </row>
    <row r="1559" spans="1:8" ht="30" x14ac:dyDescent="0.25">
      <c r="A1559" s="6">
        <v>595</v>
      </c>
      <c r="B1559" s="85" t="s">
        <v>261</v>
      </c>
      <c r="C1559" s="88" t="s">
        <v>514</v>
      </c>
      <c r="D1559" s="10">
        <v>2012</v>
      </c>
      <c r="E1559" s="7" t="s">
        <v>579</v>
      </c>
      <c r="F1559" s="8">
        <v>1662880</v>
      </c>
      <c r="G1559" s="9">
        <v>1.7</v>
      </c>
      <c r="H1559" s="4" t="s">
        <v>749</v>
      </c>
    </row>
    <row r="1560" spans="1:8" ht="30" x14ac:dyDescent="0.25">
      <c r="B1560" s="86"/>
      <c r="C1560" s="89"/>
      <c r="D1560" s="10">
        <v>2011</v>
      </c>
      <c r="E1560" s="7" t="s">
        <v>632</v>
      </c>
      <c r="F1560" s="8">
        <v>267300</v>
      </c>
      <c r="G1560" s="9"/>
      <c r="H1560" s="4"/>
    </row>
    <row r="1561" spans="1:8" ht="36" customHeight="1" x14ac:dyDescent="0.25">
      <c r="B1561" s="86"/>
      <c r="C1561" s="89"/>
      <c r="D1561" s="10">
        <v>2009</v>
      </c>
      <c r="E1561" s="7" t="s">
        <v>632</v>
      </c>
      <c r="F1561" s="8">
        <v>66250</v>
      </c>
      <c r="G1561" s="9"/>
      <c r="H1561" s="4"/>
    </row>
    <row r="1562" spans="1:8" ht="36" customHeight="1" x14ac:dyDescent="0.25">
      <c r="B1562" s="86"/>
      <c r="C1562" s="89"/>
      <c r="D1562" s="10">
        <v>2008</v>
      </c>
      <c r="E1562" s="7" t="s">
        <v>632</v>
      </c>
      <c r="F1562" s="8">
        <v>80000</v>
      </c>
      <c r="G1562" s="9"/>
      <c r="H1562" s="4"/>
    </row>
    <row r="1563" spans="1:8" ht="25.5" customHeight="1" x14ac:dyDescent="0.25">
      <c r="B1563" s="87"/>
      <c r="C1563" s="90"/>
      <c r="D1563" s="10">
        <v>2006</v>
      </c>
      <c r="E1563" s="7" t="s">
        <v>820</v>
      </c>
      <c r="F1563" s="8">
        <v>99848</v>
      </c>
      <c r="G1563" s="9"/>
      <c r="H1563" s="4"/>
    </row>
    <row r="1564" spans="1:8" ht="31.5" customHeight="1" x14ac:dyDescent="0.25">
      <c r="A1564" s="6">
        <v>596</v>
      </c>
      <c r="B1564" s="85" t="s">
        <v>261</v>
      </c>
      <c r="C1564" s="88" t="s">
        <v>515</v>
      </c>
      <c r="D1564" s="10">
        <v>2009</v>
      </c>
      <c r="E1564" s="7" t="s">
        <v>632</v>
      </c>
      <c r="F1564" s="8">
        <v>66250</v>
      </c>
      <c r="G1564" s="9"/>
      <c r="H1564" s="4"/>
    </row>
    <row r="1565" spans="1:8" ht="31.5" customHeight="1" x14ac:dyDescent="0.25">
      <c r="B1565" s="86"/>
      <c r="C1565" s="89"/>
      <c r="D1565" s="10">
        <v>2008</v>
      </c>
      <c r="E1565" s="7" t="s">
        <v>592</v>
      </c>
      <c r="F1565" s="8">
        <v>100000</v>
      </c>
      <c r="G1565" s="9"/>
      <c r="H1565" s="4"/>
    </row>
    <row r="1566" spans="1:8" ht="31.5" customHeight="1" x14ac:dyDescent="0.25">
      <c r="B1566" s="87"/>
      <c r="C1566" s="90"/>
      <c r="D1566" s="10">
        <v>2007</v>
      </c>
      <c r="E1566" s="7" t="s">
        <v>820</v>
      </c>
      <c r="F1566" s="8">
        <v>160000</v>
      </c>
      <c r="G1566" s="9"/>
      <c r="H1566" s="4"/>
    </row>
    <row r="1567" spans="1:8" ht="30" x14ac:dyDescent="0.25">
      <c r="A1567" s="6">
        <v>597</v>
      </c>
      <c r="B1567" s="85" t="s">
        <v>261</v>
      </c>
      <c r="C1567" s="88" t="s">
        <v>516</v>
      </c>
      <c r="D1567" s="10">
        <v>2016</v>
      </c>
      <c r="E1567" s="7" t="s">
        <v>592</v>
      </c>
      <c r="F1567" s="8">
        <v>159300</v>
      </c>
      <c r="G1567" s="9"/>
      <c r="H1567" s="4"/>
    </row>
    <row r="1568" spans="1:8" ht="33" customHeight="1" x14ac:dyDescent="0.25">
      <c r="B1568" s="87"/>
      <c r="C1568" s="90"/>
      <c r="D1568" s="10">
        <v>2007</v>
      </c>
      <c r="E1568" s="7" t="s">
        <v>820</v>
      </c>
      <c r="F1568" s="8">
        <v>163000</v>
      </c>
      <c r="G1568" s="9"/>
      <c r="H1568" s="4"/>
    </row>
    <row r="1569" spans="1:8" ht="45" x14ac:dyDescent="0.25">
      <c r="A1569" s="6">
        <v>598</v>
      </c>
      <c r="B1569" s="85" t="s">
        <v>261</v>
      </c>
      <c r="C1569" s="88" t="s">
        <v>334</v>
      </c>
      <c r="D1569" s="12">
        <v>2018</v>
      </c>
      <c r="E1569" s="11" t="s">
        <v>579</v>
      </c>
      <c r="F1569" s="13">
        <v>8500000</v>
      </c>
      <c r="G1569" s="14">
        <v>7.6</v>
      </c>
      <c r="H1569" s="4" t="s">
        <v>648</v>
      </c>
    </row>
    <row r="1570" spans="1:8" ht="30" x14ac:dyDescent="0.25">
      <c r="A1570" s="6">
        <v>599</v>
      </c>
      <c r="B1570" s="86"/>
      <c r="C1570" s="89"/>
      <c r="D1570" s="10">
        <v>2017</v>
      </c>
      <c r="E1570" s="7" t="s">
        <v>592</v>
      </c>
      <c r="F1570" s="13">
        <v>36714.49</v>
      </c>
      <c r="G1570" s="14"/>
      <c r="H1570" s="4"/>
    </row>
    <row r="1571" spans="1:8" ht="30" x14ac:dyDescent="0.25">
      <c r="B1571" s="86"/>
      <c r="C1571" s="89"/>
      <c r="D1571" s="10">
        <v>2013</v>
      </c>
      <c r="E1571" s="7" t="s">
        <v>632</v>
      </c>
      <c r="F1571" s="13">
        <v>9912</v>
      </c>
      <c r="G1571" s="14"/>
      <c r="H1571" s="4"/>
    </row>
    <row r="1572" spans="1:8" ht="27.75" customHeight="1" x14ac:dyDescent="0.25">
      <c r="B1572" s="87"/>
      <c r="C1572" s="90"/>
      <c r="D1572" s="10">
        <v>2007</v>
      </c>
      <c r="E1572" s="7" t="s">
        <v>820</v>
      </c>
      <c r="F1572" s="13">
        <v>63000</v>
      </c>
      <c r="G1572" s="14"/>
      <c r="H1572" s="4"/>
    </row>
    <row r="1573" spans="1:8" ht="27.75" customHeight="1" x14ac:dyDescent="0.25">
      <c r="A1573" s="6">
        <v>600</v>
      </c>
      <c r="B1573" s="1" t="s">
        <v>261</v>
      </c>
      <c r="C1573" s="2" t="s">
        <v>517</v>
      </c>
      <c r="D1573" s="10">
        <v>2006</v>
      </c>
      <c r="E1573" s="7" t="s">
        <v>820</v>
      </c>
      <c r="F1573" s="8">
        <v>220000</v>
      </c>
      <c r="G1573" s="9"/>
      <c r="H1573" s="4"/>
    </row>
    <row r="1574" spans="1:8" ht="26.25" customHeight="1" x14ac:dyDescent="0.25">
      <c r="A1574" s="6">
        <v>601</v>
      </c>
      <c r="B1574" s="1" t="s">
        <v>261</v>
      </c>
      <c r="C1574" s="2" t="s">
        <v>518</v>
      </c>
      <c r="D1574" s="10">
        <v>2010</v>
      </c>
      <c r="E1574" s="7" t="s">
        <v>820</v>
      </c>
      <c r="F1574" s="8">
        <v>28531.25</v>
      </c>
      <c r="G1574" s="9"/>
      <c r="H1574" s="4"/>
    </row>
    <row r="1575" spans="1:8" ht="30" x14ac:dyDescent="0.25">
      <c r="A1575" s="6">
        <v>602</v>
      </c>
      <c r="B1575" s="1" t="s">
        <v>261</v>
      </c>
      <c r="C1575" s="2" t="s">
        <v>519</v>
      </c>
      <c r="D1575" s="10">
        <v>2013</v>
      </c>
      <c r="E1575" s="7" t="s">
        <v>632</v>
      </c>
      <c r="F1575" s="8">
        <v>114000</v>
      </c>
      <c r="G1575" s="9"/>
      <c r="H1575" s="4"/>
    </row>
    <row r="1576" spans="1:8" ht="24" customHeight="1" x14ac:dyDescent="0.25">
      <c r="A1576" s="6">
        <v>603</v>
      </c>
      <c r="B1576" s="85" t="s">
        <v>261</v>
      </c>
      <c r="C1576" s="88" t="s">
        <v>520</v>
      </c>
      <c r="D1576" s="10">
        <v>2013</v>
      </c>
      <c r="E1576" s="7" t="s">
        <v>579</v>
      </c>
      <c r="F1576" s="8">
        <v>1887862.87</v>
      </c>
      <c r="G1576" s="9">
        <v>8.8000000000000007</v>
      </c>
      <c r="H1576" s="4" t="s">
        <v>737</v>
      </c>
    </row>
    <row r="1577" spans="1:8" ht="31.5" customHeight="1" x14ac:dyDescent="0.25">
      <c r="B1577" s="87"/>
      <c r="C1577" s="90"/>
      <c r="D1577" s="10">
        <v>2009</v>
      </c>
      <c r="E1577" s="7" t="s">
        <v>632</v>
      </c>
      <c r="F1577" s="8">
        <v>204289</v>
      </c>
      <c r="G1577" s="9"/>
      <c r="H1577" s="4"/>
    </row>
    <row r="1578" spans="1:8" ht="30" x14ac:dyDescent="0.25">
      <c r="A1578" s="6">
        <v>604</v>
      </c>
      <c r="B1578" s="1" t="s">
        <v>261</v>
      </c>
      <c r="C1578" s="2" t="s">
        <v>114</v>
      </c>
      <c r="D1578" s="10">
        <v>2015</v>
      </c>
      <c r="E1578" s="7" t="s">
        <v>632</v>
      </c>
      <c r="F1578" s="8">
        <v>24780</v>
      </c>
      <c r="G1578" s="9"/>
      <c r="H1578" s="4"/>
    </row>
    <row r="1579" spans="1:8" ht="30" x14ac:dyDescent="0.25">
      <c r="A1579" s="6">
        <v>605</v>
      </c>
      <c r="B1579" s="85" t="s">
        <v>261</v>
      </c>
      <c r="C1579" s="88" t="s">
        <v>521</v>
      </c>
      <c r="D1579" s="10">
        <v>2020</v>
      </c>
      <c r="E1579" s="7" t="s">
        <v>592</v>
      </c>
      <c r="F1579" s="8">
        <v>323876</v>
      </c>
      <c r="G1579" s="9"/>
      <c r="H1579" s="4"/>
    </row>
    <row r="1580" spans="1:8" ht="45" x14ac:dyDescent="0.25">
      <c r="A1580" s="6">
        <v>606</v>
      </c>
      <c r="B1580" s="86"/>
      <c r="C1580" s="89"/>
      <c r="D1580" s="10">
        <v>2017</v>
      </c>
      <c r="E1580" s="7" t="s">
        <v>579</v>
      </c>
      <c r="F1580" s="8">
        <v>6071420.3399999999</v>
      </c>
      <c r="G1580" s="9"/>
      <c r="H1580" s="4" t="s">
        <v>661</v>
      </c>
    </row>
    <row r="1581" spans="1:8" ht="29.25" customHeight="1" x14ac:dyDescent="0.25">
      <c r="B1581" s="86"/>
      <c r="C1581" s="89"/>
      <c r="D1581" s="10">
        <v>2007</v>
      </c>
      <c r="E1581" s="7" t="s">
        <v>820</v>
      </c>
      <c r="F1581" s="8">
        <v>73000</v>
      </c>
      <c r="G1581" s="9"/>
      <c r="H1581" s="4"/>
    </row>
    <row r="1582" spans="1:8" ht="29.25" customHeight="1" x14ac:dyDescent="0.25">
      <c r="B1582" s="87"/>
      <c r="C1582" s="90"/>
      <c r="D1582" s="10">
        <v>2007</v>
      </c>
      <c r="E1582" s="7" t="s">
        <v>820</v>
      </c>
      <c r="F1582" s="8">
        <v>60000</v>
      </c>
      <c r="G1582" s="9"/>
      <c r="H1582" s="4" t="s">
        <v>987</v>
      </c>
    </row>
    <row r="1583" spans="1:8" ht="30" x14ac:dyDescent="0.25">
      <c r="A1583" s="6">
        <v>607</v>
      </c>
      <c r="B1583" s="85" t="s">
        <v>261</v>
      </c>
      <c r="C1583" s="88" t="s">
        <v>522</v>
      </c>
      <c r="D1583" s="10">
        <v>2014</v>
      </c>
      <c r="E1583" s="7" t="s">
        <v>579</v>
      </c>
      <c r="F1583" s="8">
        <v>1041400</v>
      </c>
      <c r="G1583" s="9"/>
      <c r="H1583" s="4" t="s">
        <v>710</v>
      </c>
    </row>
    <row r="1584" spans="1:8" ht="30" x14ac:dyDescent="0.25">
      <c r="B1584" s="86"/>
      <c r="C1584" s="89"/>
      <c r="D1584" s="10">
        <v>2013</v>
      </c>
      <c r="E1584" s="7" t="s">
        <v>632</v>
      </c>
      <c r="F1584" s="8">
        <v>10620</v>
      </c>
      <c r="G1584" s="9"/>
      <c r="H1584" s="4"/>
    </row>
    <row r="1585" spans="1:8" ht="25.5" customHeight="1" x14ac:dyDescent="0.25">
      <c r="B1585" s="86"/>
      <c r="C1585" s="89"/>
      <c r="D1585" s="10">
        <v>2007</v>
      </c>
      <c r="E1585" s="7" t="s">
        <v>820</v>
      </c>
      <c r="F1585" s="8">
        <v>60000</v>
      </c>
      <c r="G1585" s="9"/>
      <c r="H1585" s="4"/>
    </row>
    <row r="1586" spans="1:8" ht="25.5" customHeight="1" x14ac:dyDescent="0.25">
      <c r="B1586" s="87"/>
      <c r="C1586" s="90"/>
      <c r="D1586" s="10">
        <v>2006</v>
      </c>
      <c r="E1586" s="7" t="s">
        <v>820</v>
      </c>
      <c r="F1586" s="8">
        <v>100000</v>
      </c>
      <c r="G1586" s="9"/>
      <c r="H1586" s="4"/>
    </row>
    <row r="1587" spans="1:8" ht="24.75" customHeight="1" x14ac:dyDescent="0.25">
      <c r="A1587" s="6">
        <v>608</v>
      </c>
      <c r="B1587" s="85" t="s">
        <v>261</v>
      </c>
      <c r="C1587" s="88" t="s">
        <v>523</v>
      </c>
      <c r="D1587" s="10">
        <v>2010</v>
      </c>
      <c r="E1587" s="7" t="s">
        <v>820</v>
      </c>
      <c r="F1587" s="8">
        <v>67353.03</v>
      </c>
      <c r="G1587" s="9"/>
      <c r="H1587" s="4"/>
    </row>
    <row r="1588" spans="1:8" ht="24.75" customHeight="1" x14ac:dyDescent="0.25">
      <c r="B1588" s="87"/>
      <c r="C1588" s="90"/>
      <c r="D1588" s="10">
        <v>2007</v>
      </c>
      <c r="E1588" s="7" t="s">
        <v>820</v>
      </c>
      <c r="F1588" s="8">
        <v>174150</v>
      </c>
      <c r="G1588" s="9"/>
      <c r="H1588" s="4"/>
    </row>
    <row r="1589" spans="1:8" ht="30" x14ac:dyDescent="0.25">
      <c r="A1589" s="6">
        <v>609</v>
      </c>
      <c r="B1589" s="85" t="s">
        <v>261</v>
      </c>
      <c r="C1589" s="88" t="s">
        <v>524</v>
      </c>
      <c r="D1589" s="10">
        <v>2015</v>
      </c>
      <c r="E1589" s="7" t="s">
        <v>632</v>
      </c>
      <c r="F1589" s="8">
        <v>28320</v>
      </c>
      <c r="G1589" s="9"/>
      <c r="H1589" s="4"/>
    </row>
    <row r="1590" spans="1:8" ht="27" customHeight="1" x14ac:dyDescent="0.25">
      <c r="B1590" s="86"/>
      <c r="C1590" s="89"/>
      <c r="D1590" s="10">
        <v>2010</v>
      </c>
      <c r="E1590" s="7" t="s">
        <v>820</v>
      </c>
      <c r="F1590" s="8">
        <v>46610</v>
      </c>
      <c r="G1590" s="9"/>
      <c r="H1590" s="4" t="s">
        <v>886</v>
      </c>
    </row>
    <row r="1591" spans="1:8" ht="31.5" customHeight="1" x14ac:dyDescent="0.25">
      <c r="B1591" s="86"/>
      <c r="C1591" s="89"/>
      <c r="D1591" s="10">
        <v>2009</v>
      </c>
      <c r="E1591" s="7" t="s">
        <v>632</v>
      </c>
      <c r="F1591" s="8">
        <v>172782</v>
      </c>
      <c r="G1591" s="9"/>
      <c r="H1591" s="4"/>
    </row>
    <row r="1592" spans="1:8" ht="31.5" customHeight="1" x14ac:dyDescent="0.25">
      <c r="B1592" s="87"/>
      <c r="C1592" s="90"/>
      <c r="D1592" s="10">
        <v>2008</v>
      </c>
      <c r="E1592" s="7" t="s">
        <v>592</v>
      </c>
      <c r="F1592" s="8">
        <v>300000</v>
      </c>
      <c r="G1592" s="9"/>
      <c r="H1592" s="4"/>
    </row>
    <row r="1593" spans="1:8" ht="30" x14ac:dyDescent="0.25">
      <c r="A1593" s="6">
        <v>610</v>
      </c>
      <c r="B1593" s="85" t="s">
        <v>261</v>
      </c>
      <c r="C1593" s="88" t="s">
        <v>525</v>
      </c>
      <c r="D1593" s="10">
        <v>2017</v>
      </c>
      <c r="E1593" s="7" t="s">
        <v>592</v>
      </c>
      <c r="F1593" s="8">
        <v>217414.9</v>
      </c>
      <c r="G1593" s="9"/>
      <c r="H1593" s="4"/>
    </row>
    <row r="1594" spans="1:8" ht="30" x14ac:dyDescent="0.25">
      <c r="B1594" s="86"/>
      <c r="C1594" s="89"/>
      <c r="D1594" s="10">
        <v>2015</v>
      </c>
      <c r="E1594" s="7" t="s">
        <v>632</v>
      </c>
      <c r="F1594" s="8">
        <v>44486</v>
      </c>
      <c r="G1594" s="9"/>
      <c r="H1594" s="4"/>
    </row>
    <row r="1595" spans="1:8" ht="30" x14ac:dyDescent="0.25">
      <c r="B1595" s="87"/>
      <c r="C1595" s="90"/>
      <c r="D1595" s="10">
        <v>2012</v>
      </c>
      <c r="E1595" s="7" t="s">
        <v>579</v>
      </c>
      <c r="F1595" s="8">
        <v>1662880</v>
      </c>
      <c r="G1595" s="9">
        <v>14.5</v>
      </c>
      <c r="H1595" s="4" t="s">
        <v>749</v>
      </c>
    </row>
    <row r="1596" spans="1:8" ht="30" x14ac:dyDescent="0.25">
      <c r="A1596" s="6">
        <v>611</v>
      </c>
      <c r="B1596" s="85" t="s">
        <v>261</v>
      </c>
      <c r="C1596" s="88" t="s">
        <v>526</v>
      </c>
      <c r="D1596" s="10">
        <v>2020</v>
      </c>
      <c r="E1596" s="7" t="s">
        <v>592</v>
      </c>
      <c r="F1596" s="8">
        <v>323876</v>
      </c>
      <c r="G1596" s="9"/>
      <c r="H1596" s="4"/>
    </row>
    <row r="1597" spans="1:8" ht="30" x14ac:dyDescent="0.25">
      <c r="B1597" s="86"/>
      <c r="C1597" s="89"/>
      <c r="D1597" s="10">
        <v>2010</v>
      </c>
      <c r="E1597" s="7" t="s">
        <v>632</v>
      </c>
      <c r="F1597" s="8">
        <v>59637.34</v>
      </c>
      <c r="G1597" s="9"/>
      <c r="H1597" s="4"/>
    </row>
    <row r="1598" spans="1:8" ht="22.5" customHeight="1" x14ac:dyDescent="0.25">
      <c r="B1598" s="86"/>
      <c r="C1598" s="89"/>
      <c r="D1598" s="10">
        <v>2009</v>
      </c>
      <c r="E1598" s="7" t="s">
        <v>820</v>
      </c>
      <c r="F1598" s="8">
        <v>109662</v>
      </c>
      <c r="G1598" s="9"/>
      <c r="H1598" s="4" t="s">
        <v>927</v>
      </c>
    </row>
    <row r="1599" spans="1:8" ht="22.5" customHeight="1" x14ac:dyDescent="0.25">
      <c r="B1599" s="87"/>
      <c r="C1599" s="90"/>
      <c r="D1599" s="10">
        <v>2005</v>
      </c>
      <c r="E1599" s="7" t="s">
        <v>820</v>
      </c>
      <c r="F1599" s="8">
        <v>107994</v>
      </c>
      <c r="G1599" s="9"/>
      <c r="H1599" s="4"/>
    </row>
    <row r="1600" spans="1:8" ht="30" x14ac:dyDescent="0.25">
      <c r="A1600" s="6">
        <v>612</v>
      </c>
      <c r="B1600" s="85" t="s">
        <v>261</v>
      </c>
      <c r="C1600" s="88" t="s">
        <v>527</v>
      </c>
      <c r="D1600" s="10">
        <v>2010</v>
      </c>
      <c r="E1600" s="7" t="s">
        <v>632</v>
      </c>
      <c r="F1600" s="8">
        <v>37818.129999999997</v>
      </c>
      <c r="G1600" s="9"/>
      <c r="H1600" s="4"/>
    </row>
    <row r="1601" spans="1:8" ht="28.5" customHeight="1" x14ac:dyDescent="0.25">
      <c r="B1601" s="87"/>
      <c r="C1601" s="90"/>
      <c r="D1601" s="10">
        <v>2006</v>
      </c>
      <c r="E1601" s="7" t="s">
        <v>820</v>
      </c>
      <c r="F1601" s="8">
        <v>100000</v>
      </c>
      <c r="G1601" s="9"/>
      <c r="H1601" s="4"/>
    </row>
    <row r="1602" spans="1:8" ht="30" x14ac:dyDescent="0.25">
      <c r="A1602" s="6">
        <v>613</v>
      </c>
      <c r="B1602" s="85" t="s">
        <v>261</v>
      </c>
      <c r="C1602" s="88" t="s">
        <v>528</v>
      </c>
      <c r="D1602" s="10">
        <v>2020</v>
      </c>
      <c r="E1602" s="7" t="s">
        <v>579</v>
      </c>
      <c r="F1602" s="8">
        <v>3850000</v>
      </c>
      <c r="G1602" s="9"/>
      <c r="H1602" s="4" t="s">
        <v>619</v>
      </c>
    </row>
    <row r="1603" spans="1:8" ht="30" x14ac:dyDescent="0.25">
      <c r="A1603" s="6">
        <v>614</v>
      </c>
      <c r="B1603" s="86"/>
      <c r="C1603" s="89"/>
      <c r="D1603" s="10">
        <v>2019</v>
      </c>
      <c r="E1603" s="7" t="s">
        <v>579</v>
      </c>
      <c r="F1603" s="8">
        <v>5902657.0800000001</v>
      </c>
      <c r="G1603" s="9"/>
      <c r="H1603" s="4" t="s">
        <v>618</v>
      </c>
    </row>
    <row r="1604" spans="1:8" ht="30" x14ac:dyDescent="0.25">
      <c r="B1604" s="86"/>
      <c r="C1604" s="89"/>
      <c r="D1604" s="10">
        <v>2010</v>
      </c>
      <c r="E1604" s="7" t="s">
        <v>632</v>
      </c>
      <c r="F1604" s="8">
        <v>99183.67</v>
      </c>
      <c r="G1604" s="9"/>
      <c r="H1604" s="4"/>
    </row>
    <row r="1605" spans="1:8" ht="30" customHeight="1" x14ac:dyDescent="0.25">
      <c r="B1605" s="87"/>
      <c r="C1605" s="90"/>
      <c r="D1605" s="10">
        <v>2021</v>
      </c>
      <c r="E1605" s="7" t="s">
        <v>632</v>
      </c>
      <c r="F1605" s="8">
        <v>120000</v>
      </c>
      <c r="G1605" s="9"/>
      <c r="H1605" s="4"/>
    </row>
    <row r="1606" spans="1:8" ht="27.75" customHeight="1" x14ac:dyDescent="0.25">
      <c r="A1606" s="6">
        <v>615</v>
      </c>
      <c r="B1606" s="1" t="s">
        <v>261</v>
      </c>
      <c r="C1606" s="2" t="s">
        <v>529</v>
      </c>
      <c r="D1606" s="10">
        <v>2006</v>
      </c>
      <c r="E1606" s="7" t="s">
        <v>820</v>
      </c>
      <c r="F1606" s="8">
        <v>200000</v>
      </c>
      <c r="G1606" s="9"/>
      <c r="H1606" s="4"/>
    </row>
    <row r="1607" spans="1:8" ht="30" x14ac:dyDescent="0.25">
      <c r="A1607" s="6">
        <v>616</v>
      </c>
      <c r="B1607" s="85" t="s">
        <v>261</v>
      </c>
      <c r="C1607" s="88" t="s">
        <v>530</v>
      </c>
      <c r="D1607" s="10">
        <v>2012</v>
      </c>
      <c r="E1607" s="7" t="s">
        <v>632</v>
      </c>
      <c r="F1607" s="8">
        <v>81229.83</v>
      </c>
      <c r="G1607" s="9"/>
      <c r="H1607" s="4" t="s">
        <v>762</v>
      </c>
    </row>
    <row r="1608" spans="1:8" ht="31.5" customHeight="1" x14ac:dyDescent="0.25">
      <c r="B1608" s="86"/>
      <c r="C1608" s="89"/>
      <c r="D1608" s="10">
        <v>2009</v>
      </c>
      <c r="E1608" s="7" t="s">
        <v>924</v>
      </c>
      <c r="F1608" s="8">
        <v>59000</v>
      </c>
      <c r="G1608" s="9"/>
      <c r="H1608" s="4" t="s">
        <v>926</v>
      </c>
    </row>
    <row r="1609" spans="1:8" ht="31.5" customHeight="1" x14ac:dyDescent="0.25">
      <c r="B1609" s="87"/>
      <c r="C1609" s="90"/>
      <c r="D1609" s="10">
        <v>2007</v>
      </c>
      <c r="E1609" s="7" t="s">
        <v>820</v>
      </c>
      <c r="F1609" s="8">
        <v>59000</v>
      </c>
      <c r="G1609" s="9"/>
      <c r="H1609" s="4"/>
    </row>
    <row r="1610" spans="1:8" ht="45" x14ac:dyDescent="0.25">
      <c r="A1610" s="6">
        <v>617</v>
      </c>
      <c r="B1610" s="85" t="s">
        <v>261</v>
      </c>
      <c r="C1610" s="88" t="s">
        <v>531</v>
      </c>
      <c r="D1610" s="10">
        <v>2017</v>
      </c>
      <c r="E1610" s="7" t="s">
        <v>579</v>
      </c>
      <c r="F1610" s="8">
        <v>6071420.3399999999</v>
      </c>
      <c r="G1610" s="9">
        <v>4.2</v>
      </c>
      <c r="H1610" s="4" t="s">
        <v>661</v>
      </c>
    </row>
    <row r="1611" spans="1:8" ht="27" customHeight="1" x14ac:dyDescent="0.25">
      <c r="B1611" s="87"/>
      <c r="C1611" s="90"/>
      <c r="D1611" s="10">
        <v>2006</v>
      </c>
      <c r="E1611" s="7" t="s">
        <v>820</v>
      </c>
      <c r="F1611" s="8">
        <v>140000</v>
      </c>
      <c r="G1611" s="9"/>
      <c r="H1611" s="4"/>
    </row>
    <row r="1612" spans="1:8" ht="30" x14ac:dyDescent="0.25">
      <c r="A1612" s="6">
        <v>618</v>
      </c>
      <c r="B1612" s="85" t="s">
        <v>261</v>
      </c>
      <c r="C1612" s="88" t="s">
        <v>532</v>
      </c>
      <c r="D1612" s="10">
        <v>2017</v>
      </c>
      <c r="E1612" s="7" t="s">
        <v>593</v>
      </c>
      <c r="F1612" s="8">
        <v>672600</v>
      </c>
      <c r="G1612" s="9"/>
      <c r="H1612" s="4" t="s">
        <v>654</v>
      </c>
    </row>
    <row r="1613" spans="1:8" ht="30" x14ac:dyDescent="0.25">
      <c r="B1613" s="86"/>
      <c r="C1613" s="89"/>
      <c r="D1613" s="10">
        <v>214</v>
      </c>
      <c r="E1613" s="7" t="s">
        <v>632</v>
      </c>
      <c r="F1613" s="8">
        <v>60000</v>
      </c>
      <c r="G1613" s="9"/>
      <c r="H1613" s="4"/>
    </row>
    <row r="1614" spans="1:8" ht="24.75" customHeight="1" x14ac:dyDescent="0.25">
      <c r="B1614" s="87"/>
      <c r="C1614" s="90"/>
      <c r="D1614" s="10">
        <v>2005</v>
      </c>
      <c r="E1614" s="7" t="s">
        <v>820</v>
      </c>
      <c r="F1614" s="8">
        <v>25000</v>
      </c>
      <c r="G1614" s="9"/>
      <c r="H1614" s="4"/>
    </row>
    <row r="1615" spans="1:8" ht="30" x14ac:dyDescent="0.25">
      <c r="A1615" s="6">
        <v>619</v>
      </c>
      <c r="B1615" s="85" t="s">
        <v>261</v>
      </c>
      <c r="C1615" s="88" t="s">
        <v>533</v>
      </c>
      <c r="D1615" s="10">
        <v>2017</v>
      </c>
      <c r="E1615" s="7" t="s">
        <v>592</v>
      </c>
      <c r="F1615" s="8">
        <v>145734.79999999999</v>
      </c>
      <c r="G1615" s="9"/>
      <c r="H1615" s="4"/>
    </row>
    <row r="1616" spans="1:8" ht="30" x14ac:dyDescent="0.25">
      <c r="B1616" s="86"/>
      <c r="C1616" s="89"/>
      <c r="D1616" s="10">
        <v>2012</v>
      </c>
      <c r="E1616" s="7" t="s">
        <v>632</v>
      </c>
      <c r="F1616" s="8">
        <v>190821.65</v>
      </c>
      <c r="G1616" s="9"/>
      <c r="H1616" s="4"/>
    </row>
    <row r="1617" spans="1:8" ht="21" customHeight="1" x14ac:dyDescent="0.25">
      <c r="B1617" s="87"/>
      <c r="C1617" s="90"/>
      <c r="D1617" s="10">
        <v>2006</v>
      </c>
      <c r="E1617" s="7" t="s">
        <v>820</v>
      </c>
      <c r="F1617" s="8">
        <v>100000</v>
      </c>
      <c r="G1617" s="9"/>
      <c r="H1617" s="4"/>
    </row>
    <row r="1618" spans="1:8" ht="23.25" customHeight="1" x14ac:dyDescent="0.25">
      <c r="A1618" s="6">
        <v>620</v>
      </c>
      <c r="B1618" s="85" t="s">
        <v>261</v>
      </c>
      <c r="C1618" s="88" t="s">
        <v>534</v>
      </c>
      <c r="D1618" s="10">
        <v>2007</v>
      </c>
      <c r="E1618" s="7" t="s">
        <v>820</v>
      </c>
      <c r="F1618" s="8">
        <v>50000</v>
      </c>
      <c r="G1618" s="9"/>
      <c r="H1618" s="4"/>
    </row>
    <row r="1619" spans="1:8" ht="23.25" customHeight="1" x14ac:dyDescent="0.25">
      <c r="B1619" s="87"/>
      <c r="C1619" s="90"/>
      <c r="D1619" s="10">
        <v>2006</v>
      </c>
      <c r="E1619" s="7" t="s">
        <v>820</v>
      </c>
      <c r="F1619" s="8">
        <v>220000</v>
      </c>
      <c r="G1619" s="9"/>
      <c r="H1619" s="4"/>
    </row>
    <row r="1620" spans="1:8" ht="30" x14ac:dyDescent="0.25">
      <c r="A1620" s="6">
        <v>621</v>
      </c>
      <c r="B1620" s="85" t="s">
        <v>261</v>
      </c>
      <c r="C1620" s="88" t="s">
        <v>535</v>
      </c>
      <c r="D1620" s="10">
        <v>2014</v>
      </c>
      <c r="E1620" s="7" t="s">
        <v>579</v>
      </c>
      <c r="F1620" s="8">
        <v>1041400</v>
      </c>
      <c r="G1620" s="9">
        <v>4</v>
      </c>
      <c r="H1620" s="4" t="s">
        <v>710</v>
      </c>
    </row>
    <row r="1621" spans="1:8" ht="25.5" customHeight="1" x14ac:dyDescent="0.25">
      <c r="B1621" s="87"/>
      <c r="C1621" s="90"/>
      <c r="D1621" s="10">
        <v>2007</v>
      </c>
      <c r="E1621" s="7" t="s">
        <v>820</v>
      </c>
      <c r="F1621" s="8">
        <v>63000</v>
      </c>
      <c r="G1621" s="9"/>
      <c r="H1621" s="4"/>
    </row>
    <row r="1622" spans="1:8" ht="30" x14ac:dyDescent="0.25">
      <c r="A1622" s="6">
        <v>622</v>
      </c>
      <c r="B1622" s="85" t="s">
        <v>261</v>
      </c>
      <c r="C1622" s="88" t="s">
        <v>536</v>
      </c>
      <c r="D1622" s="10">
        <v>2013</v>
      </c>
      <c r="E1622" s="7" t="s">
        <v>632</v>
      </c>
      <c r="F1622" s="8">
        <v>82600</v>
      </c>
      <c r="G1622" s="9"/>
      <c r="H1622" s="4"/>
    </row>
    <row r="1623" spans="1:8" ht="23.25" customHeight="1" x14ac:dyDescent="0.25">
      <c r="B1623" s="87"/>
      <c r="C1623" s="90"/>
      <c r="D1623" s="10">
        <v>2013</v>
      </c>
      <c r="E1623" s="7" t="s">
        <v>579</v>
      </c>
      <c r="F1623" s="8">
        <v>1887862.87</v>
      </c>
      <c r="G1623" s="9"/>
      <c r="H1623" s="4" t="s">
        <v>737</v>
      </c>
    </row>
    <row r="1624" spans="1:8" ht="30" x14ac:dyDescent="0.25">
      <c r="A1624" s="6">
        <v>623</v>
      </c>
      <c r="B1624" s="1" t="s">
        <v>261</v>
      </c>
      <c r="C1624" s="2" t="s">
        <v>537</v>
      </c>
      <c r="D1624" s="10">
        <v>2015</v>
      </c>
      <c r="E1624" s="7" t="s">
        <v>632</v>
      </c>
      <c r="F1624" s="8">
        <v>250000</v>
      </c>
      <c r="G1624" s="9"/>
      <c r="H1624" s="4"/>
    </row>
    <row r="1625" spans="1:8" ht="26.25" customHeight="1" x14ac:dyDescent="0.25">
      <c r="A1625" s="6">
        <v>624</v>
      </c>
      <c r="B1625" s="1" t="s">
        <v>261</v>
      </c>
      <c r="C1625" s="2" t="s">
        <v>538</v>
      </c>
      <c r="D1625" s="10">
        <v>2007</v>
      </c>
      <c r="E1625" s="7" t="s">
        <v>820</v>
      </c>
      <c r="F1625" s="8">
        <v>50000</v>
      </c>
      <c r="G1625" s="9"/>
      <c r="H1625" s="4"/>
    </row>
    <row r="1626" spans="1:8" ht="30" x14ac:dyDescent="0.25">
      <c r="A1626" s="6">
        <v>625</v>
      </c>
      <c r="B1626" s="85" t="s">
        <v>261</v>
      </c>
      <c r="C1626" s="88" t="s">
        <v>539</v>
      </c>
      <c r="D1626" s="10">
        <v>2019</v>
      </c>
      <c r="E1626" s="7" t="s">
        <v>592</v>
      </c>
      <c r="F1626" s="8">
        <v>435000</v>
      </c>
      <c r="G1626" s="9"/>
      <c r="H1626" s="4" t="s">
        <v>612</v>
      </c>
    </row>
    <row r="1627" spans="1:8" ht="25.5" customHeight="1" x14ac:dyDescent="0.25">
      <c r="B1627" s="87"/>
      <c r="C1627" s="90"/>
      <c r="D1627" s="10">
        <v>2006</v>
      </c>
      <c r="E1627" s="7" t="s">
        <v>820</v>
      </c>
      <c r="F1627" s="8">
        <v>257507</v>
      </c>
      <c r="G1627" s="9"/>
      <c r="H1627" s="4"/>
    </row>
    <row r="1628" spans="1:8" ht="30" x14ac:dyDescent="0.25">
      <c r="A1628" s="6">
        <v>626</v>
      </c>
      <c r="B1628" s="85" t="s">
        <v>261</v>
      </c>
      <c r="C1628" s="88" t="s">
        <v>540</v>
      </c>
      <c r="D1628" s="10">
        <v>2019</v>
      </c>
      <c r="E1628" s="7" t="s">
        <v>592</v>
      </c>
      <c r="F1628" s="8">
        <v>435000</v>
      </c>
      <c r="G1628" s="9"/>
      <c r="H1628" s="4" t="s">
        <v>612</v>
      </c>
    </row>
    <row r="1629" spans="1:8" ht="29.25" customHeight="1" x14ac:dyDescent="0.25">
      <c r="B1629" s="87"/>
      <c r="C1629" s="90"/>
      <c r="D1629" s="10">
        <v>2006</v>
      </c>
      <c r="E1629" s="7" t="s">
        <v>820</v>
      </c>
      <c r="F1629" s="8">
        <v>216739</v>
      </c>
      <c r="G1629" s="9"/>
      <c r="H1629" s="4"/>
    </row>
    <row r="1630" spans="1:8" ht="30" x14ac:dyDescent="0.25">
      <c r="A1630" s="6">
        <v>627</v>
      </c>
      <c r="B1630" s="85" t="s">
        <v>261</v>
      </c>
      <c r="C1630" s="88" t="s">
        <v>541</v>
      </c>
      <c r="D1630" s="10">
        <v>2010</v>
      </c>
      <c r="E1630" s="7" t="s">
        <v>632</v>
      </c>
      <c r="F1630" s="8">
        <v>58720.41</v>
      </c>
      <c r="G1630" s="9"/>
      <c r="H1630" s="4"/>
    </row>
    <row r="1631" spans="1:8" ht="30.75" customHeight="1" x14ac:dyDescent="0.25">
      <c r="B1631" s="86"/>
      <c r="C1631" s="89"/>
      <c r="D1631" s="10">
        <v>2009</v>
      </c>
      <c r="E1631" s="7" t="s">
        <v>632</v>
      </c>
      <c r="F1631" s="8">
        <v>40000</v>
      </c>
      <c r="G1631" s="9"/>
      <c r="H1631" s="4"/>
    </row>
    <row r="1632" spans="1:8" ht="31.5" customHeight="1" x14ac:dyDescent="0.25">
      <c r="B1632" s="86"/>
      <c r="C1632" s="89"/>
      <c r="D1632" s="10">
        <v>2009</v>
      </c>
      <c r="E1632" s="7" t="s">
        <v>924</v>
      </c>
      <c r="F1632" s="8">
        <v>91667</v>
      </c>
      <c r="G1632" s="9"/>
      <c r="H1632" s="4" t="s">
        <v>925</v>
      </c>
    </row>
    <row r="1633" spans="1:8" ht="25.5" customHeight="1" x14ac:dyDescent="0.25">
      <c r="B1633" s="87"/>
      <c r="C1633" s="90"/>
      <c r="D1633" s="10">
        <v>2006</v>
      </c>
      <c r="E1633" s="7" t="s">
        <v>924</v>
      </c>
      <c r="F1633" s="8">
        <v>200000</v>
      </c>
      <c r="G1633" s="9"/>
      <c r="H1633" s="4"/>
    </row>
    <row r="1634" spans="1:8" ht="30" x14ac:dyDescent="0.25">
      <c r="A1634" s="6">
        <v>628</v>
      </c>
      <c r="B1634" s="85" t="s">
        <v>261</v>
      </c>
      <c r="C1634" s="88" t="s">
        <v>542</v>
      </c>
      <c r="D1634" s="10">
        <v>2010</v>
      </c>
      <c r="E1634" s="7" t="s">
        <v>632</v>
      </c>
      <c r="F1634" s="8">
        <v>26550</v>
      </c>
      <c r="G1634" s="9"/>
      <c r="H1634" s="4"/>
    </row>
    <row r="1635" spans="1:8" ht="26.25" customHeight="1" x14ac:dyDescent="0.25">
      <c r="B1635" s="86"/>
      <c r="C1635" s="89"/>
      <c r="D1635" s="10">
        <v>2007</v>
      </c>
      <c r="E1635" s="7" t="s">
        <v>820</v>
      </c>
      <c r="F1635" s="8">
        <v>48000</v>
      </c>
      <c r="G1635" s="9"/>
      <c r="H1635" s="4"/>
    </row>
    <row r="1636" spans="1:8" ht="26.25" customHeight="1" x14ac:dyDescent="0.25">
      <c r="B1636" s="87"/>
      <c r="C1636" s="90"/>
      <c r="D1636" s="10">
        <v>2007</v>
      </c>
      <c r="E1636" s="7" t="s">
        <v>820</v>
      </c>
      <c r="F1636" s="8">
        <v>50000</v>
      </c>
      <c r="G1636" s="9"/>
      <c r="H1636" s="4" t="s">
        <v>988</v>
      </c>
    </row>
    <row r="1637" spans="1:8" ht="30" x14ac:dyDescent="0.25">
      <c r="A1637" s="6">
        <v>629</v>
      </c>
      <c r="B1637" s="85" t="s">
        <v>261</v>
      </c>
      <c r="C1637" s="88" t="s">
        <v>543</v>
      </c>
      <c r="D1637" s="10">
        <v>2017</v>
      </c>
      <c r="E1637" s="7" t="s">
        <v>592</v>
      </c>
      <c r="F1637" s="8">
        <v>177981.6</v>
      </c>
      <c r="G1637" s="9"/>
      <c r="H1637" s="4"/>
    </row>
    <row r="1638" spans="1:8" ht="29.25" customHeight="1" x14ac:dyDescent="0.25">
      <c r="B1638" s="86"/>
      <c r="C1638" s="89"/>
      <c r="D1638" s="10">
        <v>2007</v>
      </c>
      <c r="E1638" s="7" t="s">
        <v>820</v>
      </c>
      <c r="F1638" s="8">
        <v>50000</v>
      </c>
      <c r="G1638" s="9"/>
      <c r="H1638" s="4"/>
    </row>
    <row r="1639" spans="1:8" ht="29.25" customHeight="1" x14ac:dyDescent="0.25">
      <c r="B1639" s="87"/>
      <c r="C1639" s="90"/>
      <c r="D1639" s="10">
        <v>2021</v>
      </c>
      <c r="E1639" s="7" t="s">
        <v>632</v>
      </c>
      <c r="F1639" s="8">
        <v>120000</v>
      </c>
      <c r="G1639" s="9"/>
      <c r="H1639" s="4"/>
    </row>
    <row r="1640" spans="1:8" ht="30" x14ac:dyDescent="0.25">
      <c r="A1640" s="6">
        <v>630</v>
      </c>
      <c r="B1640" s="85" t="s">
        <v>261</v>
      </c>
      <c r="C1640" s="88" t="s">
        <v>544</v>
      </c>
      <c r="D1640" s="10">
        <v>2015</v>
      </c>
      <c r="E1640" s="7" t="s">
        <v>632</v>
      </c>
      <c r="F1640" s="8">
        <v>45203.09</v>
      </c>
      <c r="G1640" s="9"/>
      <c r="H1640" s="4"/>
    </row>
    <row r="1641" spans="1:8" ht="30" x14ac:dyDescent="0.25">
      <c r="B1641" s="86"/>
      <c r="C1641" s="89"/>
      <c r="D1641" s="10">
        <v>2015</v>
      </c>
      <c r="E1641" s="7" t="s">
        <v>579</v>
      </c>
      <c r="F1641" s="8">
        <v>2211385.09</v>
      </c>
      <c r="G1641" s="9"/>
      <c r="H1641" s="4" t="s">
        <v>701</v>
      </c>
    </row>
    <row r="1642" spans="1:8" ht="27.75" customHeight="1" x14ac:dyDescent="0.25">
      <c r="B1642" s="87"/>
      <c r="C1642" s="90"/>
      <c r="D1642" s="10">
        <v>2005</v>
      </c>
      <c r="E1642" s="7" t="s">
        <v>881</v>
      </c>
      <c r="F1642" s="8">
        <v>75000</v>
      </c>
      <c r="G1642" s="9"/>
      <c r="H1642" s="4"/>
    </row>
    <row r="1643" spans="1:8" ht="27" customHeight="1" x14ac:dyDescent="0.25">
      <c r="A1643" s="6">
        <v>631</v>
      </c>
      <c r="B1643" s="85" t="s">
        <v>261</v>
      </c>
      <c r="C1643" s="88" t="s">
        <v>545</v>
      </c>
      <c r="D1643" s="10">
        <v>2010</v>
      </c>
      <c r="E1643" s="7" t="s">
        <v>881</v>
      </c>
      <c r="F1643" s="8">
        <v>48928.84</v>
      </c>
      <c r="G1643" s="9"/>
      <c r="H1643" s="4" t="s">
        <v>883</v>
      </c>
    </row>
    <row r="1644" spans="1:8" ht="30" customHeight="1" x14ac:dyDescent="0.25">
      <c r="B1644" s="86"/>
      <c r="C1644" s="89"/>
      <c r="D1644" s="10">
        <v>2009</v>
      </c>
      <c r="E1644" s="7" t="s">
        <v>881</v>
      </c>
      <c r="F1644" s="8">
        <v>109889</v>
      </c>
      <c r="G1644" s="9"/>
      <c r="H1644" s="4" t="s">
        <v>923</v>
      </c>
    </row>
    <row r="1645" spans="1:8" ht="30" customHeight="1" x14ac:dyDescent="0.25">
      <c r="B1645" s="87"/>
      <c r="C1645" s="90"/>
      <c r="D1645" s="10">
        <v>2006</v>
      </c>
      <c r="E1645" s="7" t="s">
        <v>881</v>
      </c>
      <c r="F1645" s="8">
        <v>58899</v>
      </c>
      <c r="G1645" s="9"/>
      <c r="H1645" s="4"/>
    </row>
    <row r="1646" spans="1:8" ht="25.5" customHeight="1" x14ac:dyDescent="0.25">
      <c r="A1646" s="6">
        <v>632</v>
      </c>
      <c r="B1646" s="1" t="s">
        <v>261</v>
      </c>
      <c r="C1646" s="2" t="s">
        <v>546</v>
      </c>
      <c r="D1646" s="10">
        <v>2006</v>
      </c>
      <c r="E1646" s="7" t="s">
        <v>820</v>
      </c>
      <c r="F1646" s="8">
        <v>200000</v>
      </c>
      <c r="G1646" s="9"/>
      <c r="H1646" s="4"/>
    </row>
    <row r="1647" spans="1:8" ht="30" x14ac:dyDescent="0.25">
      <c r="A1647" s="6">
        <v>633</v>
      </c>
      <c r="B1647" s="85" t="s">
        <v>261</v>
      </c>
      <c r="C1647" s="88" t="s">
        <v>547</v>
      </c>
      <c r="D1647" s="10">
        <v>2015</v>
      </c>
      <c r="E1647" s="7" t="s">
        <v>632</v>
      </c>
      <c r="F1647" s="8">
        <v>9815.07</v>
      </c>
      <c r="G1647" s="9"/>
      <c r="H1647" s="4"/>
    </row>
    <row r="1648" spans="1:8" ht="30" x14ac:dyDescent="0.25">
      <c r="B1648" s="87"/>
      <c r="C1648" s="90"/>
      <c r="D1648" s="10">
        <v>2012</v>
      </c>
      <c r="E1648" s="7" t="s">
        <v>579</v>
      </c>
      <c r="F1648" s="8">
        <v>1662880</v>
      </c>
      <c r="G1648" s="9"/>
      <c r="H1648" s="4" t="s">
        <v>749</v>
      </c>
    </row>
    <row r="1649" spans="1:8" ht="25.5" customHeight="1" x14ac:dyDescent="0.25">
      <c r="A1649" s="6">
        <v>634</v>
      </c>
      <c r="B1649" s="85" t="s">
        <v>261</v>
      </c>
      <c r="C1649" s="88" t="s">
        <v>161</v>
      </c>
      <c r="D1649" s="10">
        <v>2010</v>
      </c>
      <c r="E1649" s="7" t="s">
        <v>881</v>
      </c>
      <c r="F1649" s="8">
        <v>56800</v>
      </c>
      <c r="G1649" s="9"/>
      <c r="H1649" s="4"/>
    </row>
    <row r="1650" spans="1:8" ht="25.5" customHeight="1" x14ac:dyDescent="0.25">
      <c r="B1650" s="87"/>
      <c r="C1650" s="90"/>
      <c r="D1650" s="10">
        <v>2006</v>
      </c>
      <c r="E1650" s="7" t="s">
        <v>820</v>
      </c>
      <c r="F1650" s="8">
        <v>100000</v>
      </c>
      <c r="G1650" s="9"/>
      <c r="H1650" s="4"/>
    </row>
    <row r="1651" spans="1:8" ht="30" x14ac:dyDescent="0.25">
      <c r="A1651" s="6">
        <v>635</v>
      </c>
      <c r="B1651" s="85" t="s">
        <v>261</v>
      </c>
      <c r="C1651" s="88" t="s">
        <v>548</v>
      </c>
      <c r="D1651" s="10">
        <v>2018</v>
      </c>
      <c r="E1651" s="7" t="s">
        <v>632</v>
      </c>
      <c r="F1651" s="8">
        <v>145915.29</v>
      </c>
      <c r="G1651" s="9"/>
      <c r="H1651" s="4"/>
    </row>
    <row r="1652" spans="1:8" ht="22.5" customHeight="1" x14ac:dyDescent="0.25">
      <c r="B1652" s="87"/>
      <c r="C1652" s="90"/>
      <c r="D1652" s="10">
        <v>2006</v>
      </c>
      <c r="E1652" s="7" t="s">
        <v>820</v>
      </c>
      <c r="F1652" s="8">
        <v>100000</v>
      </c>
      <c r="G1652" s="9"/>
      <c r="H1652" s="4"/>
    </row>
    <row r="1653" spans="1:8" ht="45" x14ac:dyDescent="0.25">
      <c r="A1653" s="6">
        <v>636</v>
      </c>
      <c r="B1653" s="85" t="s">
        <v>261</v>
      </c>
      <c r="C1653" s="88" t="s">
        <v>549</v>
      </c>
      <c r="D1653" s="10">
        <v>2017</v>
      </c>
      <c r="E1653" s="7" t="s">
        <v>579</v>
      </c>
      <c r="F1653" s="8">
        <v>6071420.3399999999</v>
      </c>
      <c r="G1653" s="9"/>
      <c r="H1653" s="4" t="s">
        <v>665</v>
      </c>
    </row>
    <row r="1654" spans="1:8" ht="30" x14ac:dyDescent="0.25">
      <c r="A1654" s="6">
        <v>637</v>
      </c>
      <c r="B1654" s="86"/>
      <c r="C1654" s="89"/>
      <c r="D1654" s="10">
        <v>2016</v>
      </c>
      <c r="E1654" s="7" t="s">
        <v>592</v>
      </c>
      <c r="F1654" s="8">
        <v>251340</v>
      </c>
      <c r="G1654" s="9"/>
      <c r="H1654" s="4"/>
    </row>
    <row r="1655" spans="1:8" ht="30" x14ac:dyDescent="0.25">
      <c r="B1655" s="86"/>
      <c r="C1655" s="89"/>
      <c r="D1655" s="10">
        <v>2011</v>
      </c>
      <c r="E1655" s="7" t="s">
        <v>632</v>
      </c>
      <c r="F1655" s="8">
        <v>21791</v>
      </c>
      <c r="G1655" s="9"/>
      <c r="H1655" s="4"/>
    </row>
    <row r="1656" spans="1:8" ht="25.5" customHeight="1" x14ac:dyDescent="0.25">
      <c r="B1656" s="87"/>
      <c r="C1656" s="90"/>
      <c r="D1656" s="10">
        <v>2006</v>
      </c>
      <c r="E1656" s="7" t="s">
        <v>881</v>
      </c>
      <c r="F1656" s="8">
        <v>150000</v>
      </c>
      <c r="G1656" s="9"/>
      <c r="H1656" s="4"/>
    </row>
    <row r="1657" spans="1:8" ht="35.25" customHeight="1" x14ac:dyDescent="0.25">
      <c r="A1657" s="6">
        <v>638</v>
      </c>
      <c r="B1657" s="1" t="s">
        <v>261</v>
      </c>
      <c r="C1657" s="2" t="s">
        <v>72</v>
      </c>
      <c r="D1657" s="10">
        <v>2015</v>
      </c>
      <c r="E1657" s="7" t="s">
        <v>632</v>
      </c>
      <c r="F1657" s="8">
        <v>54380.61</v>
      </c>
      <c r="G1657" s="9"/>
      <c r="H1657" s="4"/>
    </row>
    <row r="1658" spans="1:8" ht="33" customHeight="1" x14ac:dyDescent="0.25">
      <c r="A1658" s="6">
        <v>639</v>
      </c>
      <c r="B1658" s="85" t="s">
        <v>261</v>
      </c>
      <c r="C1658" s="88" t="s">
        <v>550</v>
      </c>
      <c r="D1658" s="10">
        <v>2015</v>
      </c>
      <c r="E1658" s="7" t="s">
        <v>579</v>
      </c>
      <c r="F1658" s="8">
        <v>2211385.09</v>
      </c>
      <c r="G1658" s="9"/>
      <c r="H1658" s="4" t="s">
        <v>701</v>
      </c>
    </row>
    <row r="1659" spans="1:8" ht="33" customHeight="1" x14ac:dyDescent="0.25">
      <c r="B1659" s="87"/>
      <c r="C1659" s="90"/>
      <c r="D1659" s="10"/>
      <c r="E1659" s="7"/>
      <c r="F1659" s="8"/>
      <c r="G1659" s="9"/>
      <c r="H1659" s="4" t="s">
        <v>1012</v>
      </c>
    </row>
    <row r="1660" spans="1:8" ht="30" x14ac:dyDescent="0.25">
      <c r="A1660" s="6">
        <v>640</v>
      </c>
      <c r="B1660" s="85" t="s">
        <v>261</v>
      </c>
      <c r="C1660" s="88" t="s">
        <v>121</v>
      </c>
      <c r="D1660" s="10">
        <v>2020</v>
      </c>
      <c r="E1660" s="7" t="s">
        <v>592</v>
      </c>
      <c r="F1660" s="8">
        <v>184497</v>
      </c>
      <c r="G1660" s="9"/>
      <c r="H1660" s="4"/>
    </row>
    <row r="1661" spans="1:8" ht="24.75" customHeight="1" x14ac:dyDescent="0.25">
      <c r="B1661" s="87"/>
      <c r="C1661" s="90"/>
      <c r="D1661" s="10">
        <v>2007</v>
      </c>
      <c r="E1661" s="7" t="s">
        <v>820</v>
      </c>
      <c r="F1661" s="8">
        <v>150000</v>
      </c>
      <c r="G1661" s="9"/>
      <c r="H1661" s="4"/>
    </row>
    <row r="1662" spans="1:8" ht="27.75" customHeight="1" x14ac:dyDescent="0.25">
      <c r="A1662" s="6">
        <v>641</v>
      </c>
      <c r="B1662" s="85" t="s">
        <v>261</v>
      </c>
      <c r="C1662" s="88" t="s">
        <v>551</v>
      </c>
      <c r="D1662" s="10">
        <v>2019</v>
      </c>
      <c r="E1662" s="7" t="s">
        <v>592</v>
      </c>
      <c r="F1662" s="8">
        <v>435000</v>
      </c>
      <c r="G1662" s="9"/>
      <c r="H1662" s="4" t="s">
        <v>811</v>
      </c>
    </row>
    <row r="1663" spans="1:8" ht="27.75" customHeight="1" x14ac:dyDescent="0.25">
      <c r="B1663" s="86"/>
      <c r="C1663" s="89"/>
      <c r="D1663" s="10">
        <v>2015</v>
      </c>
      <c r="E1663" s="7" t="s">
        <v>579</v>
      </c>
      <c r="F1663" s="8">
        <v>2211385.09</v>
      </c>
      <c r="G1663" s="9"/>
      <c r="H1663" s="4" t="s">
        <v>701</v>
      </c>
    </row>
    <row r="1664" spans="1:8" ht="27.75" customHeight="1" x14ac:dyDescent="0.25">
      <c r="B1664" s="86"/>
      <c r="C1664" s="89"/>
      <c r="D1664" s="10">
        <v>2011</v>
      </c>
      <c r="E1664" s="7" t="s">
        <v>632</v>
      </c>
      <c r="F1664" s="8">
        <v>24063.37</v>
      </c>
      <c r="G1664" s="9"/>
      <c r="H1664" s="4"/>
    </row>
    <row r="1665" spans="1:8" ht="27.75" customHeight="1" x14ac:dyDescent="0.25">
      <c r="B1665" s="87"/>
      <c r="C1665" s="90"/>
      <c r="D1665" s="10">
        <v>2008</v>
      </c>
      <c r="E1665" s="7" t="s">
        <v>632</v>
      </c>
      <c r="F1665" s="8">
        <v>100000</v>
      </c>
      <c r="G1665" s="9"/>
      <c r="H1665" s="4"/>
    </row>
    <row r="1666" spans="1:8" ht="30" x14ac:dyDescent="0.25">
      <c r="A1666" s="6">
        <v>642</v>
      </c>
      <c r="B1666" s="85" t="s">
        <v>261</v>
      </c>
      <c r="C1666" s="88" t="s">
        <v>552</v>
      </c>
      <c r="D1666" s="10">
        <v>2020</v>
      </c>
      <c r="E1666" s="7" t="s">
        <v>592</v>
      </c>
      <c r="F1666" s="8">
        <v>184497</v>
      </c>
      <c r="G1666" s="9"/>
      <c r="H1666" s="4" t="s">
        <v>602</v>
      </c>
    </row>
    <row r="1667" spans="1:8" ht="30" x14ac:dyDescent="0.25">
      <c r="A1667" s="6">
        <v>643</v>
      </c>
      <c r="B1667" s="86"/>
      <c r="C1667" s="89"/>
      <c r="D1667" s="10">
        <v>2020</v>
      </c>
      <c r="E1667" s="7" t="s">
        <v>579</v>
      </c>
      <c r="F1667" s="8">
        <v>3850000</v>
      </c>
      <c r="G1667" s="9"/>
      <c r="H1667" s="4" t="s">
        <v>601</v>
      </c>
    </row>
    <row r="1668" spans="1:8" ht="30" customHeight="1" x14ac:dyDescent="0.25">
      <c r="A1668" s="6">
        <v>644</v>
      </c>
      <c r="B1668" s="86"/>
      <c r="C1668" s="89"/>
      <c r="D1668" s="10">
        <v>2019</v>
      </c>
      <c r="E1668" s="7" t="s">
        <v>579</v>
      </c>
      <c r="F1668" s="8">
        <v>5902657.0800000001</v>
      </c>
      <c r="G1668" s="9">
        <v>7.06</v>
      </c>
      <c r="H1668" s="4" t="s">
        <v>618</v>
      </c>
    </row>
    <row r="1669" spans="1:8" ht="30" customHeight="1" x14ac:dyDescent="0.25">
      <c r="B1669" s="86"/>
      <c r="C1669" s="89"/>
      <c r="D1669" s="10">
        <v>2014</v>
      </c>
      <c r="E1669" s="7" t="s">
        <v>687</v>
      </c>
      <c r="F1669" s="8">
        <v>73000</v>
      </c>
      <c r="G1669" s="9"/>
      <c r="H1669" s="4" t="s">
        <v>812</v>
      </c>
    </row>
    <row r="1670" spans="1:8" ht="30" customHeight="1" x14ac:dyDescent="0.25">
      <c r="B1670" s="86"/>
      <c r="C1670" s="89"/>
      <c r="D1670" s="10">
        <v>2009</v>
      </c>
      <c r="E1670" s="7" t="s">
        <v>632</v>
      </c>
      <c r="F1670" s="8">
        <v>13000</v>
      </c>
      <c r="G1670" s="9"/>
      <c r="H1670" s="4"/>
    </row>
    <row r="1671" spans="1:8" ht="30" customHeight="1" x14ac:dyDescent="0.25">
      <c r="B1671" s="86"/>
      <c r="C1671" s="89"/>
      <c r="D1671" s="10">
        <v>2007</v>
      </c>
      <c r="E1671" s="7" t="s">
        <v>820</v>
      </c>
      <c r="F1671" s="8">
        <v>76014</v>
      </c>
      <c r="G1671" s="9"/>
      <c r="H1671" s="4"/>
    </row>
    <row r="1672" spans="1:8" ht="30" customHeight="1" x14ac:dyDescent="0.25">
      <c r="B1672" s="87"/>
      <c r="C1672" s="90"/>
      <c r="D1672" s="10">
        <v>2007</v>
      </c>
      <c r="E1672" s="7" t="s">
        <v>820</v>
      </c>
      <c r="F1672" s="8"/>
      <c r="G1672" s="9"/>
      <c r="H1672" s="4" t="s">
        <v>989</v>
      </c>
    </row>
    <row r="1673" spans="1:8" ht="30" x14ac:dyDescent="0.25">
      <c r="A1673" s="6">
        <v>645</v>
      </c>
      <c r="B1673" s="85" t="s">
        <v>261</v>
      </c>
      <c r="C1673" s="88" t="s">
        <v>553</v>
      </c>
      <c r="D1673" s="10">
        <v>2020</v>
      </c>
      <c r="E1673" s="7" t="s">
        <v>592</v>
      </c>
      <c r="F1673" s="8">
        <v>323876</v>
      </c>
      <c r="G1673" s="9"/>
      <c r="H1673" s="4"/>
    </row>
    <row r="1674" spans="1:8" ht="27" customHeight="1" x14ac:dyDescent="0.25">
      <c r="B1674" s="87"/>
      <c r="C1674" s="90"/>
      <c r="D1674" s="10">
        <v>2006</v>
      </c>
      <c r="E1674" s="7" t="s">
        <v>820</v>
      </c>
      <c r="F1674" s="8">
        <v>110411</v>
      </c>
      <c r="G1674" s="9"/>
      <c r="H1674" s="4"/>
    </row>
    <row r="1675" spans="1:8" ht="30" x14ac:dyDescent="0.25">
      <c r="A1675" s="6">
        <v>646</v>
      </c>
      <c r="B1675" s="85" t="s">
        <v>261</v>
      </c>
      <c r="C1675" s="88" t="s">
        <v>554</v>
      </c>
      <c r="D1675" s="10">
        <v>2020</v>
      </c>
      <c r="E1675" s="7" t="s">
        <v>592</v>
      </c>
      <c r="F1675" s="8">
        <v>184497</v>
      </c>
      <c r="G1675" s="9"/>
      <c r="H1675" s="4"/>
    </row>
    <row r="1676" spans="1:8" ht="23.25" customHeight="1" x14ac:dyDescent="0.25">
      <c r="A1676" s="6">
        <v>647</v>
      </c>
      <c r="B1676" s="86"/>
      <c r="C1676" s="89"/>
      <c r="D1676" s="10">
        <v>2018</v>
      </c>
      <c r="E1676" s="7" t="s">
        <v>642</v>
      </c>
      <c r="F1676" s="8">
        <v>264914.68</v>
      </c>
      <c r="G1676" s="9"/>
      <c r="H1676" s="4"/>
    </row>
    <row r="1677" spans="1:8" ht="23.25" customHeight="1" x14ac:dyDescent="0.25">
      <c r="B1677" s="87"/>
      <c r="C1677" s="90"/>
      <c r="D1677" s="10">
        <v>2010</v>
      </c>
      <c r="E1677" s="7" t="s">
        <v>642</v>
      </c>
      <c r="F1677" s="8">
        <v>71980</v>
      </c>
      <c r="G1677" s="9"/>
      <c r="H1677" s="4"/>
    </row>
    <row r="1678" spans="1:8" ht="24.75" customHeight="1" x14ac:dyDescent="0.25">
      <c r="B1678" s="3"/>
      <c r="C1678" s="28"/>
      <c r="D1678" s="10"/>
      <c r="E1678" s="10"/>
      <c r="F1678" s="8"/>
      <c r="G1678" s="16">
        <f>SUM(G3:G1676)</f>
        <v>1064.8899999999999</v>
      </c>
      <c r="H1678" s="3"/>
    </row>
  </sheetData>
  <mergeCells count="870">
    <mergeCell ref="B27:B28"/>
    <mergeCell ref="C27:C28"/>
    <mergeCell ref="B54:B57"/>
    <mergeCell ref="C54:C57"/>
    <mergeCell ref="B206:B209"/>
    <mergeCell ref="C206:C209"/>
    <mergeCell ref="B143:B145"/>
    <mergeCell ref="C143:C145"/>
    <mergeCell ref="B161:B162"/>
    <mergeCell ref="C161:C162"/>
    <mergeCell ref="B186:B187"/>
    <mergeCell ref="B197:B198"/>
    <mergeCell ref="C197:C198"/>
    <mergeCell ref="B127:B130"/>
    <mergeCell ref="C127:C130"/>
    <mergeCell ref="B138:B139"/>
    <mergeCell ref="B154:B156"/>
    <mergeCell ref="C154:C156"/>
    <mergeCell ref="C138:C139"/>
    <mergeCell ref="B167:B169"/>
    <mergeCell ref="C135:C136"/>
    <mergeCell ref="B59:B60"/>
    <mergeCell ref="C159:C160"/>
    <mergeCell ref="B111:B113"/>
    <mergeCell ref="B240:B242"/>
    <mergeCell ref="C237:C238"/>
    <mergeCell ref="B232:B233"/>
    <mergeCell ref="C232:C233"/>
    <mergeCell ref="B284:B288"/>
    <mergeCell ref="C240:C242"/>
    <mergeCell ref="C223:C226"/>
    <mergeCell ref="C298:C301"/>
    <mergeCell ref="B237:B238"/>
    <mergeCell ref="B234:B236"/>
    <mergeCell ref="C234:C236"/>
    <mergeCell ref="B230:B231"/>
    <mergeCell ref="C230:C231"/>
    <mergeCell ref="B605:B606"/>
    <mergeCell ref="C605:C606"/>
    <mergeCell ref="B577:B579"/>
    <mergeCell ref="B249:B255"/>
    <mergeCell ref="C249:C255"/>
    <mergeCell ref="B243:B248"/>
    <mergeCell ref="C243:C248"/>
    <mergeCell ref="B339:B341"/>
    <mergeCell ref="C339:C341"/>
    <mergeCell ref="C342:C345"/>
    <mergeCell ref="B336:B338"/>
    <mergeCell ref="C336:C338"/>
    <mergeCell ref="B325:B330"/>
    <mergeCell ref="C325:C330"/>
    <mergeCell ref="B293:B297"/>
    <mergeCell ref="C293:C297"/>
    <mergeCell ref="B446:B448"/>
    <mergeCell ref="C446:C448"/>
    <mergeCell ref="B435:B441"/>
    <mergeCell ref="C435:C441"/>
    <mergeCell ref="B427:B430"/>
    <mergeCell ref="C427:C430"/>
    <mergeCell ref="B412:B416"/>
    <mergeCell ref="C412:C416"/>
    <mergeCell ref="B934:B942"/>
    <mergeCell ref="C934:C942"/>
    <mergeCell ref="B868:B870"/>
    <mergeCell ref="C868:C870"/>
    <mergeCell ref="B758:B759"/>
    <mergeCell ref="C758:C759"/>
    <mergeCell ref="B723:B726"/>
    <mergeCell ref="C723:C726"/>
    <mergeCell ref="B760:B765"/>
    <mergeCell ref="C760:C765"/>
    <mergeCell ref="B806:B808"/>
    <mergeCell ref="B423:B425"/>
    <mergeCell ref="B417:B418"/>
    <mergeCell ref="B456:B457"/>
    <mergeCell ref="C456:C457"/>
    <mergeCell ref="B684:B688"/>
    <mergeCell ref="C684:C688"/>
    <mergeCell ref="C528:C530"/>
    <mergeCell ref="B679:B680"/>
    <mergeCell ref="B677:B678"/>
    <mergeCell ref="C677:C678"/>
    <mergeCell ref="B1286:B1290"/>
    <mergeCell ref="C1286:C1290"/>
    <mergeCell ref="B1198:B1199"/>
    <mergeCell ref="C1198:C1199"/>
    <mergeCell ref="B1122:B1124"/>
    <mergeCell ref="C1122:C1124"/>
    <mergeCell ref="B1246:B1250"/>
    <mergeCell ref="C1246:C1250"/>
    <mergeCell ref="B1284:B1285"/>
    <mergeCell ref="C1284:C1285"/>
    <mergeCell ref="C1169:C1171"/>
    <mergeCell ref="B1169:B1171"/>
    <mergeCell ref="B1203:B1207"/>
    <mergeCell ref="C1203:C1207"/>
    <mergeCell ref="B1281:B1283"/>
    <mergeCell ref="C1281:C1283"/>
    <mergeCell ref="B1268:B1270"/>
    <mergeCell ref="C1268:C1270"/>
    <mergeCell ref="B1190:B1197"/>
    <mergeCell ref="C1190:C1197"/>
    <mergeCell ref="C1200:C1202"/>
    <mergeCell ref="C1160:C1161"/>
    <mergeCell ref="B1258:B1259"/>
    <mergeCell ref="C1258:C1259"/>
    <mergeCell ref="B1658:B1659"/>
    <mergeCell ref="C1658:C1659"/>
    <mergeCell ref="B1509:B1510"/>
    <mergeCell ref="C1509:C1510"/>
    <mergeCell ref="B1532:B1533"/>
    <mergeCell ref="C1532:C1533"/>
    <mergeCell ref="B1602:B1605"/>
    <mergeCell ref="C1602:C1605"/>
    <mergeCell ref="B1637:B1639"/>
    <mergeCell ref="C1637:C1639"/>
    <mergeCell ref="B1521:B1523"/>
    <mergeCell ref="C1521:C1523"/>
    <mergeCell ref="B1630:B1633"/>
    <mergeCell ref="C1630:C1633"/>
    <mergeCell ref="B1615:B1617"/>
    <mergeCell ref="C1615:C1617"/>
    <mergeCell ref="B1555:B1557"/>
    <mergeCell ref="C1555:C1557"/>
    <mergeCell ref="B1628:B1629"/>
    <mergeCell ref="C1628:C1629"/>
    <mergeCell ref="B1583:B1586"/>
    <mergeCell ref="C1583:C1586"/>
    <mergeCell ref="B1600:B1601"/>
    <mergeCell ref="C1600:C1601"/>
    <mergeCell ref="B1626:B1627"/>
    <mergeCell ref="C1626:C1627"/>
    <mergeCell ref="B1596:B1599"/>
    <mergeCell ref="C1596:C1599"/>
    <mergeCell ref="B1649:B1650"/>
    <mergeCell ref="C1649:C1650"/>
    <mergeCell ref="B1640:B1642"/>
    <mergeCell ref="C1640:C1642"/>
    <mergeCell ref="B1622:B1623"/>
    <mergeCell ref="C1622:C1623"/>
    <mergeCell ref="B1607:B1609"/>
    <mergeCell ref="C1607:C1609"/>
    <mergeCell ref="B1610:B1611"/>
    <mergeCell ref="C1610:C1611"/>
    <mergeCell ref="B1612:B1614"/>
    <mergeCell ref="C1612:C1614"/>
    <mergeCell ref="B1620:B1621"/>
    <mergeCell ref="C1620:C1621"/>
    <mergeCell ref="B1589:B1592"/>
    <mergeCell ref="C1589:C1592"/>
    <mergeCell ref="B1277:B1279"/>
    <mergeCell ref="C1277:C1279"/>
    <mergeCell ref="B1182:B1183"/>
    <mergeCell ref="C1182:C1183"/>
    <mergeCell ref="C1184:C1186"/>
    <mergeCell ref="C1233:C1236"/>
    <mergeCell ref="B1220:B1224"/>
    <mergeCell ref="C1220:C1224"/>
    <mergeCell ref="B1505:B1508"/>
    <mergeCell ref="C1505:C1508"/>
    <mergeCell ref="B1576:B1577"/>
    <mergeCell ref="C1576:C1577"/>
    <mergeCell ref="B1547:B1551"/>
    <mergeCell ref="C1547:C1551"/>
    <mergeCell ref="B1552:B1554"/>
    <mergeCell ref="C1552:C1554"/>
    <mergeCell ref="B1564:B1566"/>
    <mergeCell ref="C1564:C1566"/>
    <mergeCell ref="C1367:C1371"/>
    <mergeCell ref="B1480:B1484"/>
    <mergeCell ref="C1480:C1484"/>
    <mergeCell ref="B1408:B1411"/>
    <mergeCell ref="B1298:B1299"/>
    <mergeCell ref="C1298:C1299"/>
    <mergeCell ref="B1372:B1376"/>
    <mergeCell ref="C1372:C1376"/>
    <mergeCell ref="B1367:B1371"/>
    <mergeCell ref="B1579:B1582"/>
    <mergeCell ref="C1579:C1582"/>
    <mergeCell ref="B1587:B1588"/>
    <mergeCell ref="C1587:C1588"/>
    <mergeCell ref="C1408:C1411"/>
    <mergeCell ref="B1469:B1472"/>
    <mergeCell ref="C1469:C1472"/>
    <mergeCell ref="B1386:B1391"/>
    <mergeCell ref="B1463:B1466"/>
    <mergeCell ref="C1424:C1429"/>
    <mergeCell ref="B1449:B1452"/>
    <mergeCell ref="C1449:C1452"/>
    <mergeCell ref="B1437:B1444"/>
    <mergeCell ref="C1437:C1444"/>
    <mergeCell ref="B1454:B1456"/>
    <mergeCell ref="C1454:C1456"/>
    <mergeCell ref="B1445:B1448"/>
    <mergeCell ref="C1445:C1448"/>
    <mergeCell ref="B1421:B1423"/>
    <mergeCell ref="C1511:C1513"/>
    <mergeCell ref="C1412:C1413"/>
    <mergeCell ref="C1333:C1334"/>
    <mergeCell ref="B1331:B1332"/>
    <mergeCell ref="B1495:B1496"/>
    <mergeCell ref="C1495:C1496"/>
    <mergeCell ref="B1467:B1468"/>
    <mergeCell ref="B1501:B1502"/>
    <mergeCell ref="C1501:C1502"/>
    <mergeCell ref="B1487:B1490"/>
    <mergeCell ref="C1487:C1490"/>
    <mergeCell ref="B1491:B1494"/>
    <mergeCell ref="C1491:C1494"/>
    <mergeCell ref="B1485:B1486"/>
    <mergeCell ref="C1485:C1486"/>
    <mergeCell ref="B1351:B1352"/>
    <mergeCell ref="C1351:C1352"/>
    <mergeCell ref="B1419:B1420"/>
    <mergeCell ref="C1421:C1423"/>
    <mergeCell ref="B1473:B1477"/>
    <mergeCell ref="C1419:C1420"/>
    <mergeCell ref="B1430:B1433"/>
    <mergeCell ref="C1430:C1433"/>
    <mergeCell ref="C1335:C1337"/>
    <mergeCell ref="B1333:B1334"/>
    <mergeCell ref="C1519:C1520"/>
    <mergeCell ref="B1524:B1526"/>
    <mergeCell ref="C1524:C1526"/>
    <mergeCell ref="C1463:C1466"/>
    <mergeCell ref="B1398:B1403"/>
    <mergeCell ref="C1398:C1403"/>
    <mergeCell ref="B1517:B1518"/>
    <mergeCell ref="C1517:C1518"/>
    <mergeCell ref="B1379:B1385"/>
    <mergeCell ref="C1379:C1385"/>
    <mergeCell ref="B1499:B1500"/>
    <mergeCell ref="C1499:C1500"/>
    <mergeCell ref="B1519:B1520"/>
    <mergeCell ref="B1457:B1458"/>
    <mergeCell ref="C1457:C1458"/>
    <mergeCell ref="B1434:B1436"/>
    <mergeCell ref="B1395:B1397"/>
    <mergeCell ref="C1395:C1397"/>
    <mergeCell ref="C1414:C1416"/>
    <mergeCell ref="B1412:B1413"/>
    <mergeCell ref="C1434:C1436"/>
    <mergeCell ref="B1511:B1513"/>
    <mergeCell ref="B553:B556"/>
    <mergeCell ref="C553:C556"/>
    <mergeCell ref="B536:B540"/>
    <mergeCell ref="B557:B559"/>
    <mergeCell ref="C557:C559"/>
    <mergeCell ref="B681:B683"/>
    <mergeCell ref="C1377:C1378"/>
    <mergeCell ref="C1515:C1516"/>
    <mergeCell ref="B1461:B1462"/>
    <mergeCell ref="C1461:C1462"/>
    <mergeCell ref="B1459:B1460"/>
    <mergeCell ref="C1459:C1460"/>
    <mergeCell ref="B1271:B1276"/>
    <mergeCell ref="B1335:B1337"/>
    <mergeCell ref="B1377:B1378"/>
    <mergeCell ref="B895:B896"/>
    <mergeCell ref="C895:C896"/>
    <mergeCell ref="C846:C849"/>
    <mergeCell ref="B1392:B1394"/>
    <mergeCell ref="C1392:C1394"/>
    <mergeCell ref="B1404:B1407"/>
    <mergeCell ref="C1404:C1407"/>
    <mergeCell ref="C1386:C1391"/>
    <mergeCell ref="B1136:B1138"/>
    <mergeCell ref="B822:B827"/>
    <mergeCell ref="B814:B816"/>
    <mergeCell ref="C814:C816"/>
    <mergeCell ref="B802:B805"/>
    <mergeCell ref="B633:B634"/>
    <mergeCell ref="C633:C634"/>
    <mergeCell ref="B590:B592"/>
    <mergeCell ref="C590:C592"/>
    <mergeCell ref="B617:B619"/>
    <mergeCell ref="C617:C619"/>
    <mergeCell ref="C624:C626"/>
    <mergeCell ref="B742:B745"/>
    <mergeCell ref="C742:C745"/>
    <mergeCell ref="C696:C700"/>
    <mergeCell ref="C671:C676"/>
    <mergeCell ref="B641:B644"/>
    <mergeCell ref="C641:C644"/>
    <mergeCell ref="B651:B655"/>
    <mergeCell ref="C651:C655"/>
    <mergeCell ref="B659:B664"/>
    <mergeCell ref="C659:C664"/>
    <mergeCell ref="B665:B667"/>
    <mergeCell ref="C665:C667"/>
    <mergeCell ref="C647:C650"/>
    <mergeCell ref="B1414:B1416"/>
    <mergeCell ref="C1271:C1276"/>
    <mergeCell ref="C360:C362"/>
    <mergeCell ref="C417:C418"/>
    <mergeCell ref="B363:B364"/>
    <mergeCell ref="C363:C364"/>
    <mergeCell ref="B419:B422"/>
    <mergeCell ref="B17:B20"/>
    <mergeCell ref="C17:C20"/>
    <mergeCell ref="B29:B34"/>
    <mergeCell ref="C29:C34"/>
    <mergeCell ref="C167:C169"/>
    <mergeCell ref="C73:C74"/>
    <mergeCell ref="C84:C85"/>
    <mergeCell ref="B79:B82"/>
    <mergeCell ref="B96:B101"/>
    <mergeCell ref="C96:C101"/>
    <mergeCell ref="C106:C109"/>
    <mergeCell ref="B106:B109"/>
    <mergeCell ref="B124:B126"/>
    <mergeCell ref="C124:C126"/>
    <mergeCell ref="B39:B41"/>
    <mergeCell ref="C39:C41"/>
    <mergeCell ref="B159:B160"/>
    <mergeCell ref="C1242:C1244"/>
    <mergeCell ref="B1209:B1212"/>
    <mergeCell ref="C1209:C1212"/>
    <mergeCell ref="B1152:B1159"/>
    <mergeCell ref="C1152:C1159"/>
    <mergeCell ref="B1125:B1127"/>
    <mergeCell ref="C1125:C1127"/>
    <mergeCell ref="B1129:B1135"/>
    <mergeCell ref="B916:B919"/>
    <mergeCell ref="C916:C919"/>
    <mergeCell ref="C1136:C1138"/>
    <mergeCell ref="B1225:B1226"/>
    <mergeCell ref="B1150:B1151"/>
    <mergeCell ref="C1150:C1151"/>
    <mergeCell ref="C1214:C1217"/>
    <mergeCell ref="C1074:C1078"/>
    <mergeCell ref="B1064:B1068"/>
    <mergeCell ref="C103:C105"/>
    <mergeCell ref="B135:B136"/>
    <mergeCell ref="B92:B95"/>
    <mergeCell ref="B119:B122"/>
    <mergeCell ref="B22:B26"/>
    <mergeCell ref="C1172:C1181"/>
    <mergeCell ref="B1084:B1086"/>
    <mergeCell ref="B887:B889"/>
    <mergeCell ref="C887:C889"/>
    <mergeCell ref="B897:B899"/>
    <mergeCell ref="C897:C899"/>
    <mergeCell ref="B856:B858"/>
    <mergeCell ref="B352:B354"/>
    <mergeCell ref="C352:C354"/>
    <mergeCell ref="B668:B670"/>
    <mergeCell ref="C668:C670"/>
    <mergeCell ref="C806:C808"/>
    <mergeCell ref="B768:B770"/>
    <mergeCell ref="C822:C827"/>
    <mergeCell ref="B798:B801"/>
    <mergeCell ref="C798:C801"/>
    <mergeCell ref="B792:B795"/>
    <mergeCell ref="B994:B996"/>
    <mergeCell ref="C994:C996"/>
    <mergeCell ref="B967:B970"/>
    <mergeCell ref="B954:B955"/>
    <mergeCell ref="B931:B932"/>
    <mergeCell ref="C931:C932"/>
    <mergeCell ref="B1054:B1059"/>
    <mergeCell ref="C1054:C1059"/>
    <mergeCell ref="C1060:C1062"/>
    <mergeCell ref="C920:C925"/>
    <mergeCell ref="B950:B953"/>
    <mergeCell ref="C950:C953"/>
    <mergeCell ref="C967:C970"/>
    <mergeCell ref="B948:B949"/>
    <mergeCell ref="C948:C949"/>
    <mergeCell ref="C958:C962"/>
    <mergeCell ref="B992:B993"/>
    <mergeCell ref="C992:C993"/>
    <mergeCell ref="B1338:B1341"/>
    <mergeCell ref="C1338:C1341"/>
    <mergeCell ref="B1329:B1330"/>
    <mergeCell ref="B1417:B1418"/>
    <mergeCell ref="C1417:C1418"/>
    <mergeCell ref="B1424:B1429"/>
    <mergeCell ref="C566:C570"/>
    <mergeCell ref="B572:B573"/>
    <mergeCell ref="B598:B601"/>
    <mergeCell ref="C598:C601"/>
    <mergeCell ref="C577:C579"/>
    <mergeCell ref="C890:C893"/>
    <mergeCell ref="B840:B842"/>
    <mergeCell ref="C840:C842"/>
    <mergeCell ref="B859:B861"/>
    <mergeCell ref="C859:C861"/>
    <mergeCell ref="B872:B877"/>
    <mergeCell ref="C872:C877"/>
    <mergeCell ref="B720:B721"/>
    <mergeCell ref="C720:C721"/>
    <mergeCell ref="B727:B729"/>
    <mergeCell ref="C727:C729"/>
    <mergeCell ref="B766:B767"/>
    <mergeCell ref="C766:C767"/>
    <mergeCell ref="B735:B738"/>
    <mergeCell ref="C735:C738"/>
    <mergeCell ref="C679:C680"/>
    <mergeCell ref="C615:C616"/>
    <mergeCell ref="B709:B710"/>
    <mergeCell ref="C709:C710"/>
    <mergeCell ref="B739:B741"/>
    <mergeCell ref="C739:C741"/>
    <mergeCell ref="B645:B646"/>
    <mergeCell ref="C645:C646"/>
    <mergeCell ref="C629:C631"/>
    <mergeCell ref="B647:B650"/>
    <mergeCell ref="C656:C658"/>
    <mergeCell ref="B730:B734"/>
    <mergeCell ref="C730:C734"/>
    <mergeCell ref="B705:B707"/>
    <mergeCell ref="C705:C707"/>
    <mergeCell ref="B711:B713"/>
    <mergeCell ref="C711:C713"/>
    <mergeCell ref="B629:B631"/>
    <mergeCell ref="B701:B702"/>
    <mergeCell ref="C701:C702"/>
    <mergeCell ref="C681:C683"/>
    <mergeCell ref="B703:B704"/>
    <mergeCell ref="C703:C704"/>
    <mergeCell ref="B615:B616"/>
    <mergeCell ref="B612:B614"/>
    <mergeCell ref="C612:C614"/>
    <mergeCell ref="C423:C425"/>
    <mergeCell ref="B262:B268"/>
    <mergeCell ref="C262:C268"/>
    <mergeCell ref="B443:B445"/>
    <mergeCell ref="C443:C445"/>
    <mergeCell ref="B451:B455"/>
    <mergeCell ref="C572:C573"/>
    <mergeCell ref="B607:B610"/>
    <mergeCell ref="C607:C610"/>
    <mergeCell ref="B370:B373"/>
    <mergeCell ref="C370:C373"/>
    <mergeCell ref="B360:B362"/>
    <mergeCell ref="C523:C525"/>
    <mergeCell ref="B504:B509"/>
    <mergeCell ref="C504:C509"/>
    <mergeCell ref="B541:B542"/>
    <mergeCell ref="B563:B564"/>
    <mergeCell ref="C563:C564"/>
    <mergeCell ref="B587:B588"/>
    <mergeCell ref="B203:B204"/>
    <mergeCell ref="C203:C204"/>
    <mergeCell ref="B221:B222"/>
    <mergeCell ref="C221:C222"/>
    <mergeCell ref="B200:B202"/>
    <mergeCell ref="C200:C202"/>
    <mergeCell ref="B787:B791"/>
    <mergeCell ref="C787:C791"/>
    <mergeCell ref="C784:C786"/>
    <mergeCell ref="B784:B786"/>
    <mergeCell ref="B602:B604"/>
    <mergeCell ref="C602:C604"/>
    <mergeCell ref="B624:B626"/>
    <mergeCell ref="B782:B783"/>
    <mergeCell ref="C782:C783"/>
    <mergeCell ref="B689:B692"/>
    <mergeCell ref="C689:C692"/>
    <mergeCell ref="B635:B640"/>
    <mergeCell ref="B753:B754"/>
    <mergeCell ref="C753:C754"/>
    <mergeCell ref="B755:B756"/>
    <mergeCell ref="C755:C756"/>
    <mergeCell ref="C635:C640"/>
    <mergeCell ref="B714:B717"/>
    <mergeCell ref="B223:B226"/>
    <mergeCell ref="B227:B229"/>
    <mergeCell ref="C227:C229"/>
    <mergeCell ref="C217:C219"/>
    <mergeCell ref="B212:B213"/>
    <mergeCell ref="C212:C213"/>
    <mergeCell ref="B214:B216"/>
    <mergeCell ref="C214:C216"/>
    <mergeCell ref="B217:B219"/>
    <mergeCell ref="B194:B196"/>
    <mergeCell ref="C189:C192"/>
    <mergeCell ref="B163:B165"/>
    <mergeCell ref="C163:C165"/>
    <mergeCell ref="C194:C196"/>
    <mergeCell ref="C111:C113"/>
    <mergeCell ref="B151:B152"/>
    <mergeCell ref="C151:C152"/>
    <mergeCell ref="B64:B68"/>
    <mergeCell ref="C64:C68"/>
    <mergeCell ref="B183:B184"/>
    <mergeCell ref="C183:C184"/>
    <mergeCell ref="B36:B38"/>
    <mergeCell ref="C36:C38"/>
    <mergeCell ref="B42:B45"/>
    <mergeCell ref="B116:B117"/>
    <mergeCell ref="B88:B91"/>
    <mergeCell ref="B103:B105"/>
    <mergeCell ref="B157:B158"/>
    <mergeCell ref="B147:B149"/>
    <mergeCell ref="B189:B192"/>
    <mergeCell ref="B84:B85"/>
    <mergeCell ref="B73:B74"/>
    <mergeCell ref="B77:B78"/>
    <mergeCell ref="B48:B53"/>
    <mergeCell ref="B69:B72"/>
    <mergeCell ref="B75:B76"/>
    <mergeCell ref="B86:B87"/>
    <mergeCell ref="B61:B63"/>
    <mergeCell ref="B46:B47"/>
    <mergeCell ref="C46:C47"/>
    <mergeCell ref="C59:C60"/>
    <mergeCell ref="B131:B134"/>
    <mergeCell ref="C131:C134"/>
    <mergeCell ref="N1:N2"/>
    <mergeCell ref="D1:D2"/>
    <mergeCell ref="E1:E2"/>
    <mergeCell ref="B12:B15"/>
    <mergeCell ref="C12:C15"/>
    <mergeCell ref="A1:A2"/>
    <mergeCell ref="B5:B6"/>
    <mergeCell ref="C5:C6"/>
    <mergeCell ref="B3:B4"/>
    <mergeCell ref="C3:C4"/>
    <mergeCell ref="B1:B2"/>
    <mergeCell ref="C1:C2"/>
    <mergeCell ref="M1:M2"/>
    <mergeCell ref="B7:B10"/>
    <mergeCell ref="C7:C10"/>
    <mergeCell ref="O1:O2"/>
    <mergeCell ref="G1:G2"/>
    <mergeCell ref="H1:H2"/>
    <mergeCell ref="I1:I2"/>
    <mergeCell ref="J1:J2"/>
    <mergeCell ref="K1:K2"/>
    <mergeCell ref="L1:L2"/>
    <mergeCell ref="F1:F2"/>
    <mergeCell ref="C186:C187"/>
    <mergeCell ref="C22:C26"/>
    <mergeCell ref="C77:C78"/>
    <mergeCell ref="C48:C53"/>
    <mergeCell ref="C69:C72"/>
    <mergeCell ref="C75:C76"/>
    <mergeCell ref="C79:C82"/>
    <mergeCell ref="C86:C87"/>
    <mergeCell ref="C61:C63"/>
    <mergeCell ref="C42:C45"/>
    <mergeCell ref="C92:C95"/>
    <mergeCell ref="C119:C122"/>
    <mergeCell ref="C116:C117"/>
    <mergeCell ref="C88:C91"/>
    <mergeCell ref="C157:C158"/>
    <mergeCell ref="C147:C149"/>
    <mergeCell ref="B1675:B1677"/>
    <mergeCell ref="C1675:C1677"/>
    <mergeCell ref="B1660:B1661"/>
    <mergeCell ref="C1660:C1661"/>
    <mergeCell ref="B1647:B1648"/>
    <mergeCell ref="C1647:C1648"/>
    <mergeCell ref="B1662:B1665"/>
    <mergeCell ref="C1662:C1665"/>
    <mergeCell ref="C1593:C1595"/>
    <mergeCell ref="B1634:B1636"/>
    <mergeCell ref="C1634:C1636"/>
    <mergeCell ref="B1593:B1595"/>
    <mergeCell ref="B1673:B1674"/>
    <mergeCell ref="C1673:C1674"/>
    <mergeCell ref="B1643:B1645"/>
    <mergeCell ref="C1643:C1645"/>
    <mergeCell ref="B1618:B1619"/>
    <mergeCell ref="C1618:C1619"/>
    <mergeCell ref="B1653:B1656"/>
    <mergeCell ref="C1653:C1656"/>
    <mergeCell ref="B1651:B1652"/>
    <mergeCell ref="C1651:C1652"/>
    <mergeCell ref="B1666:B1672"/>
    <mergeCell ref="C1666:C1672"/>
    <mergeCell ref="C1265:C1266"/>
    <mergeCell ref="B1139:B1149"/>
    <mergeCell ref="C1139:C1149"/>
    <mergeCell ref="B1200:B1202"/>
    <mergeCell ref="B1251:B1253"/>
    <mergeCell ref="C1251:C1253"/>
    <mergeCell ref="C1084:C1086"/>
    <mergeCell ref="B1254:B1256"/>
    <mergeCell ref="C1254:C1256"/>
    <mergeCell ref="B1233:B1236"/>
    <mergeCell ref="B1214:B1217"/>
    <mergeCell ref="B1237:B1241"/>
    <mergeCell ref="B1100:B1103"/>
    <mergeCell ref="C1237:C1241"/>
    <mergeCell ref="B1160:B1161"/>
    <mergeCell ref="B1113:B1121"/>
    <mergeCell ref="C1113:C1121"/>
    <mergeCell ref="B1172:B1181"/>
    <mergeCell ref="B1110:B1112"/>
    <mergeCell ref="C1110:C1112"/>
    <mergeCell ref="B1094:B1098"/>
    <mergeCell ref="C1094:C1098"/>
    <mergeCell ref="C1225:C1226"/>
    <mergeCell ref="B1242:B1244"/>
    <mergeCell ref="C1467:C1468"/>
    <mergeCell ref="C464:C467"/>
    <mergeCell ref="C541:C542"/>
    <mergeCell ref="B593:B597"/>
    <mergeCell ref="C593:C597"/>
    <mergeCell ref="B551:B552"/>
    <mergeCell ref="C551:C552"/>
    <mergeCell ref="B561:B562"/>
    <mergeCell ref="C561:C562"/>
    <mergeCell ref="C493:C494"/>
    <mergeCell ref="C574:C576"/>
    <mergeCell ref="B580:B584"/>
    <mergeCell ref="C580:C584"/>
    <mergeCell ref="B488:B490"/>
    <mergeCell ref="C488:C490"/>
    <mergeCell ref="B532:B534"/>
    <mergeCell ref="C532:C534"/>
    <mergeCell ref="B549:B550"/>
    <mergeCell ref="B1043:B1045"/>
    <mergeCell ref="C1043:C1045"/>
    <mergeCell ref="B1162:B1165"/>
    <mergeCell ref="C536:C540"/>
    <mergeCell ref="B656:B658"/>
    <mergeCell ref="B1060:B1062"/>
    <mergeCell ref="C985:C989"/>
    <mergeCell ref="B901:B903"/>
    <mergeCell ref="C836:C837"/>
    <mergeCell ref="B890:B893"/>
    <mergeCell ref="B850:B852"/>
    <mergeCell ref="C850:C852"/>
    <mergeCell ref="B836:B837"/>
    <mergeCell ref="C954:C955"/>
    <mergeCell ref="B956:B957"/>
    <mergeCell ref="C956:C957"/>
    <mergeCell ref="B958:B962"/>
    <mergeCell ref="C972:C984"/>
    <mergeCell ref="B964:B966"/>
    <mergeCell ref="C964:C966"/>
    <mergeCell ref="C843:C845"/>
    <mergeCell ref="B854:B855"/>
    <mergeCell ref="C854:C855"/>
    <mergeCell ref="B846:B849"/>
    <mergeCell ref="B905:B909"/>
    <mergeCell ref="C905:C909"/>
    <mergeCell ref="C856:C858"/>
    <mergeCell ref="C901:C903"/>
    <mergeCell ref="B866:B867"/>
    <mergeCell ref="B920:B925"/>
    <mergeCell ref="B1265:B1266"/>
    <mergeCell ref="C1129:C1135"/>
    <mergeCell ref="B1184:B1186"/>
    <mergeCell ref="C809:C810"/>
    <mergeCell ref="C768:C770"/>
    <mergeCell ref="B776:B778"/>
    <mergeCell ref="C776:C778"/>
    <mergeCell ref="B832:B835"/>
    <mergeCell ref="C832:C835"/>
    <mergeCell ref="B779:B780"/>
    <mergeCell ref="C779:C780"/>
    <mergeCell ref="B771:B774"/>
    <mergeCell ref="C771:C774"/>
    <mergeCell ref="C802:C805"/>
    <mergeCell ref="B809:B810"/>
    <mergeCell ref="B796:B797"/>
    <mergeCell ref="C796:C797"/>
    <mergeCell ref="C792:C795"/>
    <mergeCell ref="B828:B831"/>
    <mergeCell ref="B811:B813"/>
    <mergeCell ref="C811:C813"/>
    <mergeCell ref="B926:B929"/>
    <mergeCell ref="C926:C929"/>
    <mergeCell ref="B985:B989"/>
    <mergeCell ref="C1331:C1332"/>
    <mergeCell ref="B1300:B1305"/>
    <mergeCell ref="C1300:C1305"/>
    <mergeCell ref="B1307:B1313"/>
    <mergeCell ref="C1307:C1313"/>
    <mergeCell ref="B1315:B1318"/>
    <mergeCell ref="C1315:C1318"/>
    <mergeCell ref="B1319:B1321"/>
    <mergeCell ref="C1319:C1321"/>
    <mergeCell ref="B1364:B1366"/>
    <mergeCell ref="C1364:C1366"/>
    <mergeCell ref="B1345:B1350"/>
    <mergeCell ref="C1345:C1350"/>
    <mergeCell ref="B1342:B1344"/>
    <mergeCell ref="C1342:C1344"/>
    <mergeCell ref="B1357:B1363"/>
    <mergeCell ref="C1357:C1363"/>
    <mergeCell ref="B1353:B1356"/>
    <mergeCell ref="C1353:C1356"/>
    <mergeCell ref="B1567:B1568"/>
    <mergeCell ref="C1567:C1568"/>
    <mergeCell ref="B1569:B1572"/>
    <mergeCell ref="C1569:C1572"/>
    <mergeCell ref="B1527:B1530"/>
    <mergeCell ref="C1527:C1530"/>
    <mergeCell ref="B1537:B1541"/>
    <mergeCell ref="C1537:C1541"/>
    <mergeCell ref="B1543:B1546"/>
    <mergeCell ref="C1543:C1546"/>
    <mergeCell ref="B1535:B1536"/>
    <mergeCell ref="C1535:C1536"/>
    <mergeCell ref="B1559:B1563"/>
    <mergeCell ref="C1559:C1563"/>
    <mergeCell ref="C1473:C1477"/>
    <mergeCell ref="B515:B518"/>
    <mergeCell ref="C515:C518"/>
    <mergeCell ref="B510:B513"/>
    <mergeCell ref="C510:C513"/>
    <mergeCell ref="B545:B548"/>
    <mergeCell ref="B356:B357"/>
    <mergeCell ref="C356:C357"/>
    <mergeCell ref="B431:B434"/>
    <mergeCell ref="C431:C434"/>
    <mergeCell ref="B374:B375"/>
    <mergeCell ref="C374:C375"/>
    <mergeCell ref="B387:B393"/>
    <mergeCell ref="C387:C393"/>
    <mergeCell ref="B379:B384"/>
    <mergeCell ref="C379:C384"/>
    <mergeCell ref="B1260:B1263"/>
    <mergeCell ref="C1260:C1263"/>
    <mergeCell ref="B1072:B1073"/>
    <mergeCell ref="C1090:C1093"/>
    <mergeCell ref="C1072:C1073"/>
    <mergeCell ref="B1187:B1189"/>
    <mergeCell ref="C1187:C1189"/>
    <mergeCell ref="C400:C404"/>
    <mergeCell ref="B319:B321"/>
    <mergeCell ref="C319:C321"/>
    <mergeCell ref="B331:B335"/>
    <mergeCell ref="C331:C335"/>
    <mergeCell ref="B256:B258"/>
    <mergeCell ref="C256:C258"/>
    <mergeCell ref="B316:B318"/>
    <mergeCell ref="C316:C318"/>
    <mergeCell ref="B281:B283"/>
    <mergeCell ref="B309:B314"/>
    <mergeCell ref="B272:B278"/>
    <mergeCell ref="B259:B261"/>
    <mergeCell ref="B269:B270"/>
    <mergeCell ref="C269:C270"/>
    <mergeCell ref="C281:C283"/>
    <mergeCell ref="C309:C314"/>
    <mergeCell ref="C272:C278"/>
    <mergeCell ref="C259:C261"/>
    <mergeCell ref="C289:C292"/>
    <mergeCell ref="B298:B301"/>
    <mergeCell ref="C284:C288"/>
    <mergeCell ref="B289:B292"/>
    <mergeCell ref="B303:B308"/>
    <mergeCell ref="C303:C308"/>
    <mergeCell ref="B342:B345"/>
    <mergeCell ref="B911:B915"/>
    <mergeCell ref="C911:C915"/>
    <mergeCell ref="B972:B984"/>
    <mergeCell ref="B346:B351"/>
    <mergeCell ref="C480:C483"/>
    <mergeCell ref="B485:B487"/>
    <mergeCell ref="C485:C487"/>
    <mergeCell ref="B495:B497"/>
    <mergeCell ref="C495:C497"/>
    <mergeCell ref="B498:B503"/>
    <mergeCell ref="C498:C503"/>
    <mergeCell ref="B394:B399"/>
    <mergeCell ref="C394:C399"/>
    <mergeCell ref="B468:B471"/>
    <mergeCell ref="C468:C471"/>
    <mergeCell ref="B472:B477"/>
    <mergeCell ref="C472:C477"/>
    <mergeCell ref="B480:B483"/>
    <mergeCell ref="B458:B461"/>
    <mergeCell ref="B400:B404"/>
    <mergeCell ref="B376:B377"/>
    <mergeCell ref="C376:C377"/>
    <mergeCell ref="C714:C717"/>
    <mergeCell ref="C458:C461"/>
    <mergeCell ref="B493:B494"/>
    <mergeCell ref="B464:B467"/>
    <mergeCell ref="C365:C369"/>
    <mergeCell ref="C346:C351"/>
    <mergeCell ref="B693:B695"/>
    <mergeCell ref="C693:C695"/>
    <mergeCell ref="B696:B700"/>
    <mergeCell ref="B671:B676"/>
    <mergeCell ref="C385:C386"/>
    <mergeCell ref="C587:C588"/>
    <mergeCell ref="C451:C455"/>
    <mergeCell ref="C549:C550"/>
    <mergeCell ref="C545:C548"/>
    <mergeCell ref="B566:B570"/>
    <mergeCell ref="C419:C422"/>
    <mergeCell ref="B365:B369"/>
    <mergeCell ref="B523:B525"/>
    <mergeCell ref="B543:B544"/>
    <mergeCell ref="C543:C544"/>
    <mergeCell ref="B519:B521"/>
    <mergeCell ref="C519:C521"/>
    <mergeCell ref="B528:B530"/>
    <mergeCell ref="B574:B576"/>
    <mergeCell ref="B748:B752"/>
    <mergeCell ref="C746:C752"/>
    <mergeCell ref="B405:B411"/>
    <mergeCell ref="C405:C411"/>
    <mergeCell ref="B385:B386"/>
    <mergeCell ref="B1020:B1022"/>
    <mergeCell ref="C1020:C1022"/>
    <mergeCell ref="B1050:B1053"/>
    <mergeCell ref="C1050:C1053"/>
    <mergeCell ref="B1036:B1038"/>
    <mergeCell ref="C1036:C1038"/>
    <mergeCell ref="B838:B839"/>
    <mergeCell ref="C838:C839"/>
    <mergeCell ref="B817:B821"/>
    <mergeCell ref="C817:C821"/>
    <mergeCell ref="C828:C831"/>
    <mergeCell ref="B843:B845"/>
    <mergeCell ref="B878:B881"/>
    <mergeCell ref="C878:C881"/>
    <mergeCell ref="B883:B886"/>
    <mergeCell ref="C883:C886"/>
    <mergeCell ref="C866:C867"/>
    <mergeCell ref="B863:B865"/>
    <mergeCell ref="C863:C865"/>
    <mergeCell ref="B990:B991"/>
    <mergeCell ref="C990:C991"/>
    <mergeCell ref="B1167:B1168"/>
    <mergeCell ref="C1167:C1168"/>
    <mergeCell ref="B1069:B1071"/>
    <mergeCell ref="C1329:C1330"/>
    <mergeCell ref="B943:B945"/>
    <mergeCell ref="C943:C945"/>
    <mergeCell ref="B1227:B1232"/>
    <mergeCell ref="C1227:C1232"/>
    <mergeCell ref="B1218:B1219"/>
    <mergeCell ref="C1218:C1219"/>
    <mergeCell ref="C1162:C1165"/>
    <mergeCell ref="B1324:B1328"/>
    <mergeCell ref="C1324:C1328"/>
    <mergeCell ref="B1292:B1297"/>
    <mergeCell ref="C1292:C1297"/>
    <mergeCell ref="B1039:B1042"/>
    <mergeCell ref="C1039:C1042"/>
    <mergeCell ref="B946:B947"/>
    <mergeCell ref="C946:C947"/>
    <mergeCell ref="C1100:C1103"/>
    <mergeCell ref="C1104:C1108"/>
    <mergeCell ref="B1104:B1108"/>
    <mergeCell ref="B997:B1001"/>
    <mergeCell ref="C997:C1001"/>
    <mergeCell ref="B1011:B1019"/>
    <mergeCell ref="C1011:C1019"/>
    <mergeCell ref="B1023:B1029"/>
    <mergeCell ref="C1023:C1029"/>
    <mergeCell ref="B1090:B1093"/>
    <mergeCell ref="B1081:B1083"/>
    <mergeCell ref="C1081:C1083"/>
    <mergeCell ref="B1046:B1049"/>
    <mergeCell ref="C1046:C1049"/>
    <mergeCell ref="B1087:B1089"/>
    <mergeCell ref="C1087:C1089"/>
    <mergeCell ref="B1030:B1035"/>
    <mergeCell ref="C1030:C1035"/>
    <mergeCell ref="B1008:B1010"/>
    <mergeCell ref="C1008:C1010"/>
    <mergeCell ref="B1002:B1007"/>
    <mergeCell ref="C1002:C1007"/>
    <mergeCell ref="C1064:C1068"/>
    <mergeCell ref="C1069:C1071"/>
    <mergeCell ref="B1079:B1080"/>
    <mergeCell ref="C1079:C1080"/>
    <mergeCell ref="B1074:B1078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KÖY ARAMA SAYFASI</vt:lpstr>
      <vt:lpstr>HARİTA</vt:lpstr>
      <vt:lpstr>kbs genel bilgi</vt:lpstr>
      <vt:lpstr>kbs yatırım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2022-09-10T17:29:59Z</dcterms:modified>
</cp:coreProperties>
</file>